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480" windowHeight="11025" tabRatio="807" activeTab="3"/>
  </bookViews>
  <sheets>
    <sheet name="Приложение 5" sheetId="1" r:id="rId1"/>
    <sheet name="Приложение 6" sheetId="2" r:id="rId2"/>
    <sheet name="Приложение 7 прогр" sheetId="3" r:id="rId3"/>
    <sheet name="Приложение 8 прогр" sheetId="4" r:id="rId4"/>
  </sheets>
  <externalReferences>
    <externalReference r:id="rId7"/>
  </externalReferences>
  <definedNames>
    <definedName name="_xlnm.Print_Area" localSheetId="0">'Приложение 5'!$A$1:$G$197</definedName>
    <definedName name="_xlnm.Print_Area" localSheetId="1">'Приложение 6'!$A$1:$H$192</definedName>
    <definedName name="_xlnm.Print_Area" localSheetId="2">'Приложение 7 прогр'!$A$1:$J$197</definedName>
    <definedName name="_xlnm.Print_Area" localSheetId="3">'Приложение 8 прогр'!$A$1:$K$193</definedName>
  </definedNames>
  <calcPr fullCalcOnLoad="1"/>
</workbook>
</file>

<file path=xl/sharedStrings.xml><?xml version="1.0" encoding="utf-8"?>
<sst xmlns="http://schemas.openxmlformats.org/spreadsheetml/2006/main" count="3576" uniqueCount="247">
  <si>
    <t>(руб.)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</si>
  <si>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</si>
  <si>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</si>
  <si>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</si>
  <si>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народных депутатов города Трубчевска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</si>
  <si>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</si>
  <si>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</si>
  <si>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</si>
  <si>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</si>
  <si>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Передаваемые полномочия в области финансового контроля</t>
  </si>
  <si>
    <t>Выполнение функций органами местного самоуправления</t>
  </si>
  <si>
    <t>Иные межбюджетные трансферты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</si>
  <si>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</si>
  <si>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</si>
  <si>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</si>
  <si>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</si>
  <si>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</si>
  <si>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</si>
  <si>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Субсидии юридическим лицам(кроме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</si>
  <si>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</si>
  <si>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Обеспечение безопасности дорожного движения 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</si>
  <si>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</si>
  <si>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</si>
  <si>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</si>
  <si>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</si>
  <si>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мест пляжного отдыха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</si>
  <si>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</si>
  <si>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</si>
  <si>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</si>
  <si>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Итого:</t>
  </si>
  <si>
    <t>0501</t>
  </si>
  <si>
    <t>0503</t>
  </si>
  <si>
    <t>Жилищно-коммунальное хозяйство</t>
  </si>
  <si>
    <t>200</t>
  </si>
  <si>
    <t>240</t>
  </si>
  <si>
    <t>Прочие мероприятия по благоустройству поселения</t>
  </si>
  <si>
    <t>600</t>
  </si>
  <si>
    <t>630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</si>
  <si>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</si>
  <si>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</si>
  <si>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Совет народных депутатов города Трубчевска</t>
  </si>
  <si>
    <t>Администрация Трубчевского муниципального района</t>
  </si>
  <si>
    <t>320</t>
  </si>
  <si>
    <t>321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</si>
  <si>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</si>
  <si>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</si>
  <si>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>121</t>
  </si>
  <si>
    <t xml:space="preserve">Прочая закупка товаров, работ и услуг для обеспечения государственных (муниципальных) нужд
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</si>
  <si>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</si>
  <si>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</si>
  <si>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</si>
  <si>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400</t>
  </si>
  <si>
    <t>414</t>
  </si>
  <si>
    <t xml:space="preserve">Капитальные вложения в объекты государственной
(муниципальной) собственности
</t>
  </si>
  <si>
    <t>1003</t>
  </si>
  <si>
    <t xml:space="preserve">Социальное обеспечение населения
</t>
  </si>
  <si>
    <t>70.0.00.10120</t>
  </si>
  <si>
    <t>70.0.00.10100</t>
  </si>
  <si>
    <t>Реализация полномочий муниципального образования город Трубчевск в области общегосударственных вопросов</t>
  </si>
  <si>
    <t>70.0.00.10110</t>
  </si>
  <si>
    <t>70.0.00.10130</t>
  </si>
  <si>
    <t>70.0.00.16510</t>
  </si>
  <si>
    <t>70.0.00.42000</t>
  </si>
  <si>
    <t>Ремонт дворовых территорий многоквартирных домов</t>
  </si>
  <si>
    <t>70.0.00.51000</t>
  </si>
  <si>
    <t>70.0.00.60100</t>
  </si>
  <si>
    <t>Озеленение территории поселения</t>
  </si>
  <si>
    <t>Организация и содержание мест захоронений</t>
  </si>
  <si>
    <t>Ремонт и содержание  автомобильных дорог местного значения и обеспечение безопасности дорожного движения на них</t>
  </si>
  <si>
    <t>Содержание и ремонт муниципального жилищного фонда</t>
  </si>
  <si>
    <t>70.0.00.51100</t>
  </si>
  <si>
    <t>70.0.00.51200</t>
  </si>
  <si>
    <t>70.0.00.52100</t>
  </si>
  <si>
    <t xml:space="preserve">Капитальные вложения в объекты коммунальной инфраструктуры
</t>
  </si>
  <si>
    <t xml:space="preserve">Ремонт и содержание объектов коммунальной инфраструктуры
</t>
  </si>
  <si>
    <t>70.0.00.52200</t>
  </si>
  <si>
    <t>Обеспечение населения коммунально-бытовыми услугами</t>
  </si>
  <si>
    <t>Оплата жилищно-коммунальных услуг за муниципальное жилье</t>
  </si>
  <si>
    <t>70.0.00.52400</t>
  </si>
  <si>
    <t>Проведение инвентаризации и постановки на учет бесхозных инженерных сооружений</t>
  </si>
  <si>
    <t>70.0.00.52500</t>
  </si>
  <si>
    <t>Расходов связанные с приватизацией государственного (муниципального) имущества</t>
  </si>
  <si>
    <t>Обеспечение мероприятий по капитальному ремонту за счет средств местного бюджета</t>
  </si>
  <si>
    <t>70.0.00.09601</t>
  </si>
  <si>
    <t>70.0.00.51300</t>
  </si>
  <si>
    <t>Взносы на капитальный ремонт многоквартирных домов, находящихся в муниципальной собственности</t>
  </si>
  <si>
    <t xml:space="preserve"> Бюджетные инвестиции в объекты капитального
строительства муниципальной собственности
</t>
  </si>
  <si>
    <t>Подготовка объектов ЖКХ к зиме</t>
  </si>
  <si>
    <t>70.0.00.52600</t>
  </si>
  <si>
    <t>Проведение кадастровых работ в отношении земельных участков многоквартирных жилых домов</t>
  </si>
  <si>
    <t>Ежемесячная доплата к пенсии муниципальным служащим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</si>
  <si>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</si>
  <si>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</si>
  <si>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
органов и взносы по обязательному социальному страхованию</t>
  </si>
  <si>
    <t>Расходы на выплаты персоналу государственных
(муниципальных) органов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</si>
  <si>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</si>
  <si>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410</t>
  </si>
  <si>
    <t xml:space="preserve"> Бюджетные инвестиции </t>
  </si>
  <si>
    <t>Бюджетные инвестиции в объекты капитального
строительства муниципальной собственности</t>
  </si>
  <si>
    <t xml:space="preserve"> Бюджетные инвестиции</t>
  </si>
  <si>
    <t>130</t>
  </si>
  <si>
    <t>70.0.00.S6170</t>
  </si>
  <si>
    <t>70.0.00.51400</t>
  </si>
  <si>
    <t>412</t>
  </si>
  <si>
    <t>Приобретение объектов недвижимого имущества государственной (муниципальной) собственности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</si>
  <si>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</si>
  <si>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Обеспечение сохранности автомобильных дорог местного значения и условий безопасности движения по ним, софинансирование за счет средств городского бюджета</t>
  </si>
  <si>
    <t>Строительство автомобильных дорог местного значения</t>
  </si>
  <si>
    <t>853</t>
  </si>
  <si>
    <t>Уплата иных платежей</t>
  </si>
  <si>
    <t>850</t>
  </si>
  <si>
    <t>70.0.00.53000</t>
  </si>
  <si>
    <t>Реализация полномочий муниципального образования город Трубчевск в области ЖКХ</t>
  </si>
  <si>
    <t>Организация сбора, вывоза и утилизации бытовых отходов и мусора</t>
  </si>
  <si>
    <t xml:space="preserve">Сумма на 2017 год </t>
  </si>
  <si>
    <t xml:space="preserve">Ведомственная структура расходов  бюджета города Трубчевска
на 2017 год
</t>
  </si>
  <si>
    <t>70.0.00.S6160</t>
  </si>
  <si>
    <t>Развитие и совершенствование сети автомобильных дорог местного значения общего пользования, софинансирование за счет средств городского бюджета</t>
  </si>
  <si>
    <t>Транспорт</t>
  </si>
  <si>
    <t>Компенсация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</si>
  <si>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810</t>
  </si>
  <si>
    <t>Оплата услуг регионального оператора по ликвидации мест несанкционированного размещения отходов на территории города</t>
  </si>
  <si>
    <t>ЦСР</t>
  </si>
  <si>
    <t>ВР</t>
  </si>
  <si>
    <t>Рз</t>
  </si>
  <si>
    <t>01</t>
  </si>
  <si>
    <t>00</t>
  </si>
  <si>
    <t>03</t>
  </si>
  <si>
    <t>11</t>
  </si>
  <si>
    <t>13</t>
  </si>
  <si>
    <t>04</t>
  </si>
  <si>
    <t>08</t>
  </si>
  <si>
    <t>09</t>
  </si>
  <si>
    <t>05</t>
  </si>
  <si>
    <t>02</t>
  </si>
  <si>
    <t>10</t>
  </si>
  <si>
    <t>ГРБС</t>
  </si>
  <si>
    <t>Пз</t>
  </si>
  <si>
    <t>06</t>
  </si>
  <si>
    <t>Уплата налогов, сборов и иных платежей</t>
  </si>
  <si>
    <t>Непрограммная деятельность</t>
  </si>
  <si>
    <t>НР</t>
  </si>
  <si>
    <t>ГП</t>
  </si>
  <si>
    <t>ППГП</t>
  </si>
  <si>
    <t>ОМ</t>
  </si>
  <si>
    <t>10050</t>
  </si>
  <si>
    <t>16510</t>
  </si>
  <si>
    <t>10070</t>
  </si>
  <si>
    <t>10120</t>
  </si>
  <si>
    <t>10100</t>
  </si>
  <si>
    <t>10110</t>
  </si>
  <si>
    <t>10130</t>
  </si>
  <si>
    <t>44000</t>
  </si>
  <si>
    <t>S6160</t>
  </si>
  <si>
    <t>S6170</t>
  </si>
  <si>
    <t>41000</t>
  </si>
  <si>
    <t>42000</t>
  </si>
  <si>
    <t>51100</t>
  </si>
  <si>
    <t>51300</t>
  </si>
  <si>
    <t>52100</t>
  </si>
  <si>
    <t>52200</t>
  </si>
  <si>
    <t>52300</t>
  </si>
  <si>
    <t>52400</t>
  </si>
  <si>
    <t>53000</t>
  </si>
  <si>
    <t>60100</t>
  </si>
  <si>
    <t>60200</t>
  </si>
  <si>
    <t>60210</t>
  </si>
  <si>
    <t>60300</t>
  </si>
  <si>
    <t>60400</t>
  </si>
  <si>
    <t>60500</t>
  </si>
  <si>
    <t>60600</t>
  </si>
  <si>
    <t>7000016510</t>
  </si>
  <si>
    <t>7000010050</t>
  </si>
  <si>
    <t>7000010070</t>
  </si>
  <si>
    <t>7000010120</t>
  </si>
  <si>
    <t>7000010100</t>
  </si>
  <si>
    <t>7000010110</t>
  </si>
  <si>
    <t>7000010130</t>
  </si>
  <si>
    <t>7000044000</t>
  </si>
  <si>
    <t>70000S6160</t>
  </si>
  <si>
    <t>70000S6170</t>
  </si>
  <si>
    <t>7000041000</t>
  </si>
  <si>
    <t>7000042000</t>
  </si>
  <si>
    <t>7000051100</t>
  </si>
  <si>
    <t>7000051300</t>
  </si>
  <si>
    <t>7000052300</t>
  </si>
  <si>
    <t>7000052400</t>
  </si>
  <si>
    <t>7000053000</t>
  </si>
  <si>
    <t>7000060100</t>
  </si>
  <si>
    <t>7000060200</t>
  </si>
  <si>
    <t>7000060210</t>
  </si>
  <si>
    <t>7000060300</t>
  </si>
  <si>
    <t>7000060400</t>
  </si>
  <si>
    <t>7000060500</t>
  </si>
  <si>
    <t>7000060600</t>
  </si>
  <si>
    <t xml:space="preserve">
Распределение бюджетных ассигнований  по разделам, подразделам, целевым статьям, группам (группам и подгруппам) видов расходов бюджета города Трубчевска на 2017 год</t>
  </si>
  <si>
    <t>Приложение №5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 3-127</t>
  </si>
  <si>
    <t>Приложение №7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 3-127</t>
  </si>
  <si>
    <t>7000043000</t>
  </si>
  <si>
    <t>43000</t>
  </si>
  <si>
    <t>880</t>
  </si>
  <si>
    <t>Специальные расходы</t>
  </si>
  <si>
    <t>7000079710</t>
  </si>
  <si>
    <t>7000079760</t>
  </si>
  <si>
    <t>Мероприятия по благоустройству поселения за счет средств бюджета района</t>
  </si>
  <si>
    <t>Осуществление передаваемых полномочий по обработке, утилизации, обезвреживанию, захоронению твердых коммунальных отходов на территории района</t>
  </si>
  <si>
    <t>79710</t>
  </si>
  <si>
    <t>79760</t>
  </si>
  <si>
    <t xml:space="preserve">Ведомственная структура расходов  бюджета города Трубчевска
на 2018 и 2019 годы
</t>
  </si>
  <si>
    <t xml:space="preserve">Сумма на 2018 год </t>
  </si>
  <si>
    <t xml:space="preserve">Сумма на 2019 год </t>
  </si>
  <si>
    <t>70.0.00.10050</t>
  </si>
  <si>
    <t>0103</t>
  </si>
  <si>
    <t>Уплата прочих налогов, сборов и иных платежей</t>
  </si>
  <si>
    <t>70.0.00.00000</t>
  </si>
  <si>
    <t>70.0.00.10070</t>
  </si>
  <si>
    <t>70.0.00.44000</t>
  </si>
  <si>
    <t>70.0.00.41000</t>
  </si>
  <si>
    <t>0409</t>
  </si>
  <si>
    <t>70.0.00.43000</t>
  </si>
  <si>
    <t>0502</t>
  </si>
  <si>
    <t>70.0.00.52300</t>
  </si>
  <si>
    <t>70.0.00.60200</t>
  </si>
  <si>
    <t>70.0.00.60210</t>
  </si>
  <si>
    <t>70.0.00.60300</t>
  </si>
  <si>
    <t>70.0.00.60400</t>
  </si>
  <si>
    <t>70.0.00.60500</t>
  </si>
  <si>
    <t>70.0.00.60600</t>
  </si>
  <si>
    <t>Фонд компенсации</t>
  </si>
  <si>
    <t>99</t>
  </si>
  <si>
    <t>Непрограмная деятельность</t>
  </si>
  <si>
    <t>Условно-утвержденные расходы</t>
  </si>
  <si>
    <t>70.0.00.10140</t>
  </si>
  <si>
    <t>900</t>
  </si>
  <si>
    <t>990</t>
  </si>
  <si>
    <t xml:space="preserve">Распределение расходов бюджета города Трубчевска по целевым статьям
(государственным программам и непрограммным направлениям деятельности),
группам и подгруппам видов расходов на 2018 и 2019 годы
</t>
  </si>
  <si>
    <t>Приложение №6 
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№3-127</t>
  </si>
  <si>
    <t>70.0.00.11270</t>
  </si>
  <si>
    <t>70.0.00.S1270</t>
  </si>
  <si>
    <t>ПП. Развитие социальной и инженерной инфраструктуры Брянской области. Софинансирование объектов капитальных вложений муниципальной собственности</t>
  </si>
  <si>
    <t>Софинансирование объектов капитальных вложений муниципальной собственности</t>
  </si>
  <si>
    <t>11270</t>
  </si>
  <si>
    <t>S1270</t>
  </si>
  <si>
    <t>Приложение №1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23.06.2017 г. № 3-147</t>
  </si>
  <si>
    <t>Приложение №2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23.06.2017 г. № 3-147</t>
  </si>
  <si>
    <t>Приложение 3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23.06. 2017г. № 3-147</t>
  </si>
  <si>
    <t>Приложение №4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23.06. 2017 г. № 3-147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</si>
</sst>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_-* #,##0.0_р_._-;\-* #,##0.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_-* #,##0_р_._-;\-* #,##0_р_._-;_-* &quot;-&quot;??_р_._-;_-@_-"/>
    <numFmt numFmtId="182" formatCode="_-* #,##0.0000_р_._-;\-* #,##0.0000_р_._-;_-* &quot;-&quot;??_р_._-;_-@_-"/>
    <numFmt numFmtId="183" formatCode="#,##0_ ;\-#,##0\ 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9"/>
      <color indexed="8"/>
      <name val="Cambria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6" fillId="0" borderId="1">
      <alignment horizontal="left" vertical="center" wrapText="1" inden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right" vertical="justify"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1" fontId="3" fillId="0" borderId="21" xfId="61" applyFont="1" applyBorder="1" applyAlignment="1">
      <alignment horizontal="center" vertical="center"/>
    </xf>
    <xf numFmtId="171" fontId="4" fillId="0" borderId="13" xfId="61" applyFont="1" applyBorder="1" applyAlignment="1">
      <alignment horizontal="center" vertical="center"/>
    </xf>
    <xf numFmtId="171" fontId="3" fillId="0" borderId="22" xfId="61" applyFont="1" applyBorder="1" applyAlignment="1">
      <alignment horizontal="center" vertical="center"/>
    </xf>
    <xf numFmtId="171" fontId="5" fillId="0" borderId="13" xfId="6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171" fontId="3" fillId="0" borderId="0" xfId="61" applyFont="1" applyAlignment="1">
      <alignment horizontal="left" vertical="justify"/>
    </xf>
    <xf numFmtId="171" fontId="3" fillId="0" borderId="0" xfId="0" applyNumberFormat="1" applyFont="1" applyAlignment="1">
      <alignment horizontal="left" vertical="justify"/>
    </xf>
    <xf numFmtId="0" fontId="4" fillId="0" borderId="11" xfId="0" applyFont="1" applyFill="1" applyBorder="1" applyAlignment="1">
      <alignment horizontal="left" vertical="justify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3" xfId="6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justify"/>
    </xf>
    <xf numFmtId="49" fontId="3" fillId="0" borderId="15" xfId="0" applyNumberFormat="1" applyFont="1" applyFill="1" applyBorder="1" applyAlignment="1">
      <alignment horizontal="center" vertical="center"/>
    </xf>
    <xf numFmtId="171" fontId="3" fillId="0" borderId="22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justify"/>
    </xf>
    <xf numFmtId="49" fontId="3" fillId="0" borderId="17" xfId="0" applyNumberFormat="1" applyFont="1" applyFill="1" applyBorder="1" applyAlignment="1">
      <alignment horizontal="center" vertical="center"/>
    </xf>
    <xf numFmtId="171" fontId="3" fillId="0" borderId="21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justify" wrapText="1"/>
    </xf>
    <xf numFmtId="0" fontId="4" fillId="0" borderId="16" xfId="0" applyFont="1" applyFill="1" applyBorder="1" applyAlignment="1">
      <alignment horizontal="left" vertical="justify"/>
    </xf>
    <xf numFmtId="49" fontId="4" fillId="0" borderId="17" xfId="0" applyNumberFormat="1" applyFont="1" applyFill="1" applyBorder="1" applyAlignment="1">
      <alignment horizontal="center" vertical="center"/>
    </xf>
    <xf numFmtId="171" fontId="4" fillId="0" borderId="21" xfId="61" applyFont="1" applyFill="1" applyBorder="1" applyAlignment="1">
      <alignment horizontal="center" vertical="center"/>
    </xf>
    <xf numFmtId="171" fontId="3" fillId="0" borderId="21" xfId="6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justify"/>
    </xf>
    <xf numFmtId="49" fontId="3" fillId="0" borderId="24" xfId="0" applyNumberFormat="1" applyFont="1" applyFill="1" applyBorder="1" applyAlignment="1">
      <alignment horizontal="center" vertical="center"/>
    </xf>
    <xf numFmtId="171" fontId="3" fillId="0" borderId="25" xfId="6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center" vertical="center"/>
    </xf>
    <xf numFmtId="171" fontId="4" fillId="0" borderId="22" xfId="6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justify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justify"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horizontal="left" vertical="justify"/>
    </xf>
    <xf numFmtId="0" fontId="8" fillId="0" borderId="0" xfId="0" applyNumberFormat="1" applyFont="1" applyFill="1" applyAlignment="1">
      <alignment vertical="center" wrapText="1"/>
    </xf>
    <xf numFmtId="171" fontId="3" fillId="0" borderId="0" xfId="63" applyFont="1" applyAlignment="1">
      <alignment horizontal="left" vertical="justify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3" fontId="3" fillId="0" borderId="28" xfId="63" applyNumberFormat="1" applyFont="1" applyBorder="1" applyAlignment="1">
      <alignment horizontal="center" vertical="center"/>
    </xf>
    <xf numFmtId="171" fontId="4" fillId="0" borderId="28" xfId="63" applyFont="1" applyBorder="1" applyAlignment="1">
      <alignment horizontal="center" vertical="center"/>
    </xf>
    <xf numFmtId="171" fontId="4" fillId="0" borderId="13" xfId="63" applyFont="1" applyBorder="1" applyAlignment="1">
      <alignment horizontal="center" vertical="center"/>
    </xf>
    <xf numFmtId="171" fontId="4" fillId="0" borderId="28" xfId="63" applyFont="1" applyFill="1" applyBorder="1" applyAlignment="1">
      <alignment horizontal="center" vertical="center"/>
    </xf>
    <xf numFmtId="171" fontId="4" fillId="0" borderId="13" xfId="63" applyFont="1" applyFill="1" applyBorder="1" applyAlignment="1">
      <alignment horizontal="center" vertical="center"/>
    </xf>
    <xf numFmtId="171" fontId="3" fillId="0" borderId="29" xfId="63" applyFont="1" applyFill="1" applyBorder="1" applyAlignment="1">
      <alignment horizontal="center" vertical="center"/>
    </xf>
    <xf numFmtId="171" fontId="3" fillId="0" borderId="22" xfId="63" applyFont="1" applyFill="1" applyBorder="1" applyAlignment="1">
      <alignment horizontal="center" vertical="center"/>
    </xf>
    <xf numFmtId="171" fontId="3" fillId="0" borderId="30" xfId="63" applyFont="1" applyFill="1" applyBorder="1" applyAlignment="1">
      <alignment horizontal="center" vertical="center"/>
    </xf>
    <xf numFmtId="171" fontId="3" fillId="0" borderId="21" xfId="63" applyFont="1" applyFill="1" applyBorder="1" applyAlignment="1">
      <alignment horizontal="center" vertical="center"/>
    </xf>
    <xf numFmtId="171" fontId="3" fillId="0" borderId="29" xfId="63" applyFont="1" applyBorder="1" applyAlignment="1">
      <alignment horizontal="center" vertical="center"/>
    </xf>
    <xf numFmtId="171" fontId="3" fillId="0" borderId="22" xfId="63" applyFont="1" applyBorder="1" applyAlignment="1">
      <alignment horizontal="center" vertical="center"/>
    </xf>
    <xf numFmtId="171" fontId="3" fillId="0" borderId="30" xfId="63" applyFont="1" applyBorder="1" applyAlignment="1">
      <alignment horizontal="center" vertical="center"/>
    </xf>
    <xf numFmtId="171" fontId="3" fillId="0" borderId="21" xfId="63" applyFont="1" applyBorder="1" applyAlignment="1">
      <alignment horizontal="center" vertical="center"/>
    </xf>
    <xf numFmtId="171" fontId="4" fillId="0" borderId="30" xfId="63" applyFont="1" applyFill="1" applyBorder="1" applyAlignment="1">
      <alignment horizontal="center" vertical="center"/>
    </xf>
    <xf numFmtId="171" fontId="4" fillId="0" borderId="21" xfId="63" applyFont="1" applyFill="1" applyBorder="1" applyAlignment="1">
      <alignment horizontal="center" vertical="center"/>
    </xf>
    <xf numFmtId="171" fontId="3" fillId="0" borderId="30" xfId="63" applyFont="1" applyFill="1" applyBorder="1" applyAlignment="1">
      <alignment vertical="center"/>
    </xf>
    <xf numFmtId="171" fontId="3" fillId="0" borderId="21" xfId="63" applyFont="1" applyFill="1" applyBorder="1" applyAlignment="1">
      <alignment vertical="center"/>
    </xf>
    <xf numFmtId="171" fontId="3" fillId="0" borderId="31" xfId="63" applyFont="1" applyFill="1" applyBorder="1" applyAlignment="1">
      <alignment vertical="center"/>
    </xf>
    <xf numFmtId="171" fontId="3" fillId="0" borderId="25" xfId="63" applyFont="1" applyFill="1" applyBorder="1" applyAlignment="1">
      <alignment vertical="center"/>
    </xf>
    <xf numFmtId="171" fontId="4" fillId="0" borderId="29" xfId="63" applyFont="1" applyFill="1" applyBorder="1" applyAlignment="1">
      <alignment horizontal="center" vertical="center"/>
    </xf>
    <xf numFmtId="171" fontId="4" fillId="0" borderId="22" xfId="63" applyFont="1" applyFill="1" applyBorder="1" applyAlignment="1">
      <alignment horizontal="center" vertical="center"/>
    </xf>
    <xf numFmtId="171" fontId="3" fillId="0" borderId="32" xfId="0" applyNumberFormat="1" applyFont="1" applyBorder="1" applyAlignment="1">
      <alignment horizontal="left" vertical="justify"/>
    </xf>
    <xf numFmtId="171" fontId="3" fillId="0" borderId="17" xfId="63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justify"/>
    </xf>
    <xf numFmtId="171" fontId="4" fillId="0" borderId="33" xfId="63" applyFont="1" applyFill="1" applyBorder="1" applyAlignment="1">
      <alignment horizontal="center" vertical="center"/>
    </xf>
    <xf numFmtId="171" fontId="3" fillId="0" borderId="34" xfId="63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justify"/>
    </xf>
    <xf numFmtId="0" fontId="46" fillId="0" borderId="18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" fontId="46" fillId="0" borderId="28" xfId="0" applyNumberFormat="1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justify"/>
    </xf>
    <xf numFmtId="0" fontId="47" fillId="0" borderId="14" xfId="0" applyFont="1" applyBorder="1" applyAlignment="1">
      <alignment horizontal="left" vertical="justify"/>
    </xf>
    <xf numFmtId="0" fontId="47" fillId="0" borderId="19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justify"/>
    </xf>
    <xf numFmtId="0" fontId="47" fillId="0" borderId="20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left" vertical="justify"/>
    </xf>
    <xf numFmtId="0" fontId="47" fillId="0" borderId="26" xfId="0" applyFont="1" applyBorder="1" applyAlignment="1">
      <alignment horizontal="center" vertical="center"/>
    </xf>
    <xf numFmtId="49" fontId="47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47" fillId="0" borderId="31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justify"/>
    </xf>
    <xf numFmtId="171" fontId="5" fillId="0" borderId="28" xfId="63" applyFont="1" applyBorder="1" applyAlignment="1">
      <alignment horizontal="center" vertical="center"/>
    </xf>
    <xf numFmtId="171" fontId="5" fillId="0" borderId="13" xfId="63" applyFont="1" applyBorder="1" applyAlignment="1">
      <alignment horizontal="center" vertical="center"/>
    </xf>
    <xf numFmtId="0" fontId="48" fillId="0" borderId="35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justify"/>
    </xf>
    <xf numFmtId="0" fontId="3" fillId="0" borderId="0" xfId="0" applyFont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justify" wrapText="1"/>
    </xf>
    <xf numFmtId="0" fontId="9" fillId="0" borderId="0" xfId="0" applyFont="1" applyAlignment="1">
      <alignment horizontal="right" vertical="justify" wrapText="1"/>
    </xf>
    <xf numFmtId="0" fontId="8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0;&#1086;&#1088;&#1084;&#1080;&#1088;&#1086;&#1074;&#1072;&#1085;&#1080;&#1077;%20&#1073;&#1102;&#1076;&#1078;&#1077;&#1090;&#1072;%20&#1087;&#1086;&#1089;&#1077;&#1083;&#1077;&#1085;&#1080;&#1103;\&#1041;&#1102;&#1076;&#1078;&#1077;&#1090;%202017%20&#1075;&#1086;&#1076;\&#1041;&#1102;&#1076;&#1078;&#1077;&#1090;%202017\&#1056;&#1072;&#1089;&#1093;&#1086;&#1076;&#1099;%20&#1087;&#1088;&#1080;&#1083;%205,6,7,8,3%20&#1082;%20&#1087;&#1086;&#1103;&#1089;&#1085;,%20&#1088;&#1072;&#1089;&#1087;&#1088;&#1077;&#1076;%20(2017-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 ст "/>
      <sheetName val="Приложение 8 ст"/>
      <sheetName val="Приложение 5"/>
      <sheetName val="Приложение 6"/>
      <sheetName val="Приложение 7 прогр"/>
      <sheetName val="Приложение 8 прогр"/>
      <sheetName val="Прил 3 к поясн"/>
      <sheetName val="Распред ср-в"/>
    </sheetNames>
    <sheetDataSet>
      <sheetData sheetId="1">
        <row r="174">
          <cell r="E174">
            <v>36569330</v>
          </cell>
          <cell r="F174">
            <v>37103820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view="pageBreakPreview" zoomScale="75" zoomScaleSheetLayoutView="75" workbookViewId="0" topLeftCell="A1">
      <selection activeCell="C1" sqref="C1:G1"/>
    </sheetView>
  </sheetViews>
  <sheetFormatPr defaultColWidth="9.00390625" defaultRowHeight="15.75"/>
  <cols>
    <col min="1" max="1" width="58.125" style="1" customWidth="1"/>
    <col min="2" max="2" width="7.375" style="14" customWidth="1"/>
    <col min="3" max="4" width="5.50390625" style="1" customWidth="1"/>
    <col min="5" max="5" width="16.125" style="1" customWidth="1"/>
    <col min="6" max="6" width="9.00390625" style="1" customWidth="1"/>
    <col min="7" max="7" width="19.75390625" style="1" customWidth="1"/>
    <col min="8" max="8" width="16.375" style="25" customWidth="1"/>
    <col min="9" max="16384" width="9.00390625" style="1" customWidth="1"/>
  </cols>
  <sheetData>
    <row r="1" spans="2:7" ht="76.5" customHeight="1">
      <c r="B1" s="1"/>
      <c r="C1" s="144" t="s">
        <v>243</v>
      </c>
      <c r="D1" s="144"/>
      <c r="E1" s="144"/>
      <c r="F1" s="144"/>
      <c r="G1" s="144"/>
    </row>
    <row r="2" spans="2:7" ht="76.5" customHeight="1">
      <c r="B2" s="1"/>
      <c r="C2" s="144" t="s">
        <v>196</v>
      </c>
      <c r="D2" s="144"/>
      <c r="E2" s="144"/>
      <c r="F2" s="144"/>
      <c r="G2" s="144"/>
    </row>
    <row r="3" spans="1:7" ht="47.25" customHeight="1">
      <c r="A3" s="142" t="s">
        <v>115</v>
      </c>
      <c r="B3" s="142"/>
      <c r="C3" s="143"/>
      <c r="D3" s="143"/>
      <c r="E3" s="143"/>
      <c r="F3" s="143"/>
      <c r="G3" s="143"/>
    </row>
    <row r="5" ht="17.25" thickBot="1">
      <c r="G5" s="61" t="s">
        <v>0</v>
      </c>
    </row>
    <row r="6" spans="1:7" ht="17.25" thickBot="1">
      <c r="A6" s="2" t="s">
        <v>1</v>
      </c>
      <c r="B6" s="15" t="s">
        <v>136</v>
      </c>
      <c r="C6" s="3" t="s">
        <v>124</v>
      </c>
      <c r="D6" s="3" t="s">
        <v>137</v>
      </c>
      <c r="E6" s="3" t="s">
        <v>122</v>
      </c>
      <c r="F6" s="3" t="s">
        <v>123</v>
      </c>
      <c r="G6" s="4" t="s">
        <v>114</v>
      </c>
    </row>
    <row r="7" spans="1:7" ht="17.25" thickBot="1">
      <c r="A7" s="65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  <c r="G7" s="64">
        <v>7</v>
      </c>
    </row>
    <row r="8" spans="1:7" ht="17.25" thickBot="1">
      <c r="A8" s="2" t="s">
        <v>40</v>
      </c>
      <c r="B8" s="15">
        <v>112</v>
      </c>
      <c r="C8" s="3"/>
      <c r="D8" s="3"/>
      <c r="E8" s="3"/>
      <c r="F8" s="3"/>
      <c r="G8" s="20">
        <f>G9+G20</f>
        <v>565853</v>
      </c>
    </row>
    <row r="9" spans="1:7" ht="17.25" thickBot="1">
      <c r="A9" s="27" t="s">
        <v>2</v>
      </c>
      <c r="B9" s="50">
        <v>112</v>
      </c>
      <c r="C9" s="28" t="s">
        <v>125</v>
      </c>
      <c r="D9" s="28" t="s">
        <v>126</v>
      </c>
      <c r="E9" s="29"/>
      <c r="F9" s="29"/>
      <c r="G9" s="30">
        <f>G10</f>
        <v>471560</v>
      </c>
    </row>
    <row r="10" spans="1:7" ht="49.5">
      <c r="A10" s="31" t="s">
        <v>3</v>
      </c>
      <c r="B10" s="51">
        <v>112</v>
      </c>
      <c r="C10" s="32" t="s">
        <v>125</v>
      </c>
      <c r="D10" s="32" t="s">
        <v>127</v>
      </c>
      <c r="E10" s="32"/>
      <c r="F10" s="32"/>
      <c r="G10" s="33">
        <f>G11</f>
        <v>471560</v>
      </c>
    </row>
    <row r="11" spans="1:7" ht="33">
      <c r="A11" s="34" t="s">
        <v>4</v>
      </c>
      <c r="B11" s="52">
        <v>112</v>
      </c>
      <c r="C11" s="35" t="s">
        <v>125</v>
      </c>
      <c r="D11" s="35" t="s">
        <v>127</v>
      </c>
      <c r="E11" s="35" t="s">
        <v>172</v>
      </c>
      <c r="F11" s="35"/>
      <c r="G11" s="36">
        <f>G12+G16+G18</f>
        <v>471560</v>
      </c>
    </row>
    <row r="12" spans="1:7" ht="66">
      <c r="A12" s="37" t="s">
        <v>95</v>
      </c>
      <c r="B12" s="52">
        <v>112</v>
      </c>
      <c r="C12" s="35" t="s">
        <v>125</v>
      </c>
      <c r="D12" s="35" t="s">
        <v>127</v>
      </c>
      <c r="E12" s="35" t="s">
        <v>172</v>
      </c>
      <c r="F12" s="35">
        <v>100</v>
      </c>
      <c r="G12" s="36">
        <f>G13</f>
        <v>220510</v>
      </c>
    </row>
    <row r="13" spans="1:7" ht="33">
      <c r="A13" s="37" t="s">
        <v>94</v>
      </c>
      <c r="B13" s="52">
        <v>112</v>
      </c>
      <c r="C13" s="35" t="s">
        <v>125</v>
      </c>
      <c r="D13" s="35" t="s">
        <v>127</v>
      </c>
      <c r="E13" s="35" t="s">
        <v>172</v>
      </c>
      <c r="F13" s="35">
        <v>120</v>
      </c>
      <c r="G13" s="36">
        <f>219150+1360</f>
        <v>220510</v>
      </c>
    </row>
    <row r="14" spans="1:7" ht="49.5" hidden="1">
      <c r="A14" s="37" t="s">
        <v>93</v>
      </c>
      <c r="B14" s="53">
        <v>112</v>
      </c>
      <c r="C14" s="35" t="s">
        <v>125</v>
      </c>
      <c r="D14" s="35" t="s">
        <v>127</v>
      </c>
      <c r="E14" s="35" t="s">
        <v>172</v>
      </c>
      <c r="F14" s="35" t="s">
        <v>46</v>
      </c>
      <c r="G14" s="36">
        <v>168320</v>
      </c>
    </row>
    <row r="15" spans="1:7" ht="66" hidden="1">
      <c r="A15" s="37" t="s">
        <v>92</v>
      </c>
      <c r="B15" s="53">
        <v>112</v>
      </c>
      <c r="C15" s="35" t="s">
        <v>125</v>
      </c>
      <c r="D15" s="35" t="s">
        <v>127</v>
      </c>
      <c r="E15" s="35" t="s">
        <v>172</v>
      </c>
      <c r="F15" s="35" t="s">
        <v>91</v>
      </c>
      <c r="G15" s="36">
        <v>50830</v>
      </c>
    </row>
    <row r="16" spans="1:7" ht="33">
      <c r="A16" s="34" t="s">
        <v>5</v>
      </c>
      <c r="B16" s="52">
        <v>112</v>
      </c>
      <c r="C16" s="35" t="s">
        <v>125</v>
      </c>
      <c r="D16" s="35" t="s">
        <v>127</v>
      </c>
      <c r="E16" s="35" t="s">
        <v>172</v>
      </c>
      <c r="F16" s="35">
        <v>200</v>
      </c>
      <c r="G16" s="36">
        <f>G17</f>
        <v>251050</v>
      </c>
    </row>
    <row r="17" spans="1:7" ht="33">
      <c r="A17" s="34" t="s">
        <v>6</v>
      </c>
      <c r="B17" s="52">
        <v>112</v>
      </c>
      <c r="C17" s="35" t="s">
        <v>125</v>
      </c>
      <c r="D17" s="35" t="s">
        <v>127</v>
      </c>
      <c r="E17" s="35" t="s">
        <v>172</v>
      </c>
      <c r="F17" s="35">
        <v>240</v>
      </c>
      <c r="G17" s="36">
        <f>152410+98640</f>
        <v>251050</v>
      </c>
    </row>
    <row r="18" spans="1:7" ht="0.75" customHeight="1" thickBot="1">
      <c r="A18" s="34" t="s">
        <v>7</v>
      </c>
      <c r="B18" s="52">
        <v>112</v>
      </c>
      <c r="C18" s="35" t="s">
        <v>125</v>
      </c>
      <c r="D18" s="35" t="s">
        <v>127</v>
      </c>
      <c r="E18" s="35" t="s">
        <v>172</v>
      </c>
      <c r="F18" s="35">
        <v>800</v>
      </c>
      <c r="G18" s="36">
        <f>G19</f>
        <v>0</v>
      </c>
    </row>
    <row r="19" spans="1:7" ht="17.25" hidden="1" thickBot="1">
      <c r="A19" s="34" t="s">
        <v>201</v>
      </c>
      <c r="B19" s="52">
        <v>112</v>
      </c>
      <c r="C19" s="35" t="s">
        <v>125</v>
      </c>
      <c r="D19" s="35" t="s">
        <v>127</v>
      </c>
      <c r="E19" s="35" t="s">
        <v>172</v>
      </c>
      <c r="F19" s="35" t="s">
        <v>200</v>
      </c>
      <c r="G19" s="36"/>
    </row>
    <row r="20" spans="1:7" ht="17.25" thickBot="1">
      <c r="A20" s="2" t="s">
        <v>26</v>
      </c>
      <c r="B20" s="15">
        <v>112</v>
      </c>
      <c r="C20" s="5" t="s">
        <v>135</v>
      </c>
      <c r="D20" s="5" t="s">
        <v>126</v>
      </c>
      <c r="E20" s="5"/>
      <c r="F20" s="5"/>
      <c r="G20" s="20">
        <f>G21</f>
        <v>94293</v>
      </c>
    </row>
    <row r="21" spans="1:7" ht="16.5">
      <c r="A21" s="7" t="s">
        <v>27</v>
      </c>
      <c r="B21" s="16">
        <v>112</v>
      </c>
      <c r="C21" s="8" t="s">
        <v>135</v>
      </c>
      <c r="D21" s="8" t="s">
        <v>125</v>
      </c>
      <c r="E21" s="8"/>
      <c r="F21" s="8"/>
      <c r="G21" s="21">
        <f>G22</f>
        <v>94293</v>
      </c>
    </row>
    <row r="22" spans="1:7" ht="16.5">
      <c r="A22" s="9" t="s">
        <v>90</v>
      </c>
      <c r="B22" s="17">
        <v>112</v>
      </c>
      <c r="C22" s="10" t="s">
        <v>135</v>
      </c>
      <c r="D22" s="10" t="s">
        <v>125</v>
      </c>
      <c r="E22" s="10" t="s">
        <v>171</v>
      </c>
      <c r="F22" s="10"/>
      <c r="G22" s="19">
        <f>G23</f>
        <v>94293</v>
      </c>
    </row>
    <row r="23" spans="1:7" ht="16.5">
      <c r="A23" s="9" t="s">
        <v>28</v>
      </c>
      <c r="B23" s="17">
        <v>112</v>
      </c>
      <c r="C23" s="10" t="s">
        <v>135</v>
      </c>
      <c r="D23" s="10" t="s">
        <v>125</v>
      </c>
      <c r="E23" s="10" t="s">
        <v>171</v>
      </c>
      <c r="F23" s="10">
        <v>300</v>
      </c>
      <c r="G23" s="19">
        <f>G24</f>
        <v>94293</v>
      </c>
    </row>
    <row r="24" spans="1:7" ht="49.5">
      <c r="A24" s="9" t="s">
        <v>44</v>
      </c>
      <c r="B24" s="17">
        <v>112</v>
      </c>
      <c r="C24" s="10" t="s">
        <v>135</v>
      </c>
      <c r="D24" s="10" t="s">
        <v>125</v>
      </c>
      <c r="E24" s="10" t="s">
        <v>171</v>
      </c>
      <c r="F24" s="10" t="s">
        <v>42</v>
      </c>
      <c r="G24" s="19">
        <v>94293</v>
      </c>
    </row>
    <row r="25" spans="1:7" ht="0.75" customHeight="1" thickBot="1">
      <c r="A25" s="9" t="s">
        <v>45</v>
      </c>
      <c r="B25" s="17">
        <v>112</v>
      </c>
      <c r="C25" s="10" t="s">
        <v>135</v>
      </c>
      <c r="D25" s="10" t="s">
        <v>125</v>
      </c>
      <c r="E25" s="10" t="s">
        <v>61</v>
      </c>
      <c r="F25" s="10" t="s">
        <v>43</v>
      </c>
      <c r="G25" s="19">
        <v>94293</v>
      </c>
    </row>
    <row r="26" spans="1:7" ht="17.25" thickBot="1">
      <c r="A26" s="2" t="s">
        <v>41</v>
      </c>
      <c r="B26" s="15">
        <v>130</v>
      </c>
      <c r="C26" s="3"/>
      <c r="D26" s="3"/>
      <c r="E26" s="3"/>
      <c r="F26" s="3"/>
      <c r="G26" s="20">
        <f>G27+G55+G86+G186</f>
        <v>41536537.44</v>
      </c>
    </row>
    <row r="27" spans="1:7" ht="17.25" thickBot="1">
      <c r="A27" s="2" t="s">
        <v>2</v>
      </c>
      <c r="B27" s="15">
        <v>130</v>
      </c>
      <c r="C27" s="5" t="s">
        <v>125</v>
      </c>
      <c r="D27" s="5" t="s">
        <v>126</v>
      </c>
      <c r="E27" s="6"/>
      <c r="F27" s="6"/>
      <c r="G27" s="20">
        <f>G28+G32+G36</f>
        <v>1351947</v>
      </c>
    </row>
    <row r="28" spans="1:7" ht="49.5">
      <c r="A28" s="38" t="s">
        <v>8</v>
      </c>
      <c r="B28" s="54">
        <v>130</v>
      </c>
      <c r="C28" s="39" t="s">
        <v>125</v>
      </c>
      <c r="D28" s="39" t="s">
        <v>138</v>
      </c>
      <c r="E28" s="39"/>
      <c r="F28" s="39"/>
      <c r="G28" s="40">
        <f>G29</f>
        <v>43547</v>
      </c>
    </row>
    <row r="29" spans="1:7" ht="16.5">
      <c r="A29" s="34" t="s">
        <v>9</v>
      </c>
      <c r="B29" s="52">
        <v>130</v>
      </c>
      <c r="C29" s="35" t="s">
        <v>125</v>
      </c>
      <c r="D29" s="35" t="s">
        <v>138</v>
      </c>
      <c r="E29" s="35" t="s">
        <v>173</v>
      </c>
      <c r="F29" s="35"/>
      <c r="G29" s="36">
        <f>G30</f>
        <v>43547</v>
      </c>
    </row>
    <row r="30" spans="1:7" ht="16.5">
      <c r="A30" s="34" t="s">
        <v>10</v>
      </c>
      <c r="B30" s="52">
        <v>130</v>
      </c>
      <c r="C30" s="35" t="s">
        <v>125</v>
      </c>
      <c r="D30" s="35" t="s">
        <v>138</v>
      </c>
      <c r="E30" s="35" t="s">
        <v>173</v>
      </c>
      <c r="F30" s="35">
        <v>500</v>
      </c>
      <c r="G30" s="36">
        <f>G31</f>
        <v>43547</v>
      </c>
    </row>
    <row r="31" spans="1:7" ht="16.5">
      <c r="A31" s="34" t="s">
        <v>11</v>
      </c>
      <c r="B31" s="52">
        <v>130</v>
      </c>
      <c r="C31" s="35" t="s">
        <v>125</v>
      </c>
      <c r="D31" s="35" t="s">
        <v>138</v>
      </c>
      <c r="E31" s="35" t="s">
        <v>173</v>
      </c>
      <c r="F31" s="35">
        <v>540</v>
      </c>
      <c r="G31" s="36">
        <v>43547</v>
      </c>
    </row>
    <row r="32" spans="1:7" ht="16.5">
      <c r="A32" s="38" t="s">
        <v>12</v>
      </c>
      <c r="B32" s="54">
        <v>130</v>
      </c>
      <c r="C32" s="39" t="s">
        <v>125</v>
      </c>
      <c r="D32" s="39" t="s">
        <v>128</v>
      </c>
      <c r="E32" s="39"/>
      <c r="F32" s="39"/>
      <c r="G32" s="40">
        <f>G33</f>
        <v>300000</v>
      </c>
    </row>
    <row r="33" spans="1:7" ht="16.5">
      <c r="A33" s="34" t="s">
        <v>13</v>
      </c>
      <c r="B33" s="52">
        <v>130</v>
      </c>
      <c r="C33" s="35" t="s">
        <v>125</v>
      </c>
      <c r="D33" s="35" t="s">
        <v>128</v>
      </c>
      <c r="E33" s="35" t="s">
        <v>174</v>
      </c>
      <c r="F33" s="35"/>
      <c r="G33" s="36">
        <f>G34</f>
        <v>300000</v>
      </c>
    </row>
    <row r="34" spans="1:7" ht="16.5">
      <c r="A34" s="34" t="s">
        <v>7</v>
      </c>
      <c r="B34" s="52">
        <v>130</v>
      </c>
      <c r="C34" s="35" t="s">
        <v>125</v>
      </c>
      <c r="D34" s="35" t="s">
        <v>128</v>
      </c>
      <c r="E34" s="35" t="s">
        <v>174</v>
      </c>
      <c r="F34" s="35">
        <v>800</v>
      </c>
      <c r="G34" s="36">
        <f>G35</f>
        <v>300000</v>
      </c>
    </row>
    <row r="35" spans="1:7" ht="16.5">
      <c r="A35" s="34" t="s">
        <v>14</v>
      </c>
      <c r="B35" s="52">
        <v>130</v>
      </c>
      <c r="C35" s="35" t="s">
        <v>125</v>
      </c>
      <c r="D35" s="35" t="s">
        <v>128</v>
      </c>
      <c r="E35" s="35" t="s">
        <v>174</v>
      </c>
      <c r="F35" s="35">
        <v>870</v>
      </c>
      <c r="G35" s="36">
        <v>300000</v>
      </c>
    </row>
    <row r="36" spans="1:7" ht="16.5">
      <c r="A36" s="38" t="s">
        <v>15</v>
      </c>
      <c r="B36" s="54">
        <v>130</v>
      </c>
      <c r="C36" s="39" t="s">
        <v>125</v>
      </c>
      <c r="D36" s="39" t="s">
        <v>129</v>
      </c>
      <c r="E36" s="39"/>
      <c r="F36" s="39"/>
      <c r="G36" s="40">
        <f>G44+G51+G37+G48</f>
        <v>1008400</v>
      </c>
    </row>
    <row r="37" spans="1:7" ht="33">
      <c r="A37" s="34" t="s">
        <v>58</v>
      </c>
      <c r="B37" s="52">
        <v>130</v>
      </c>
      <c r="C37" s="35" t="s">
        <v>125</v>
      </c>
      <c r="D37" s="35" t="s">
        <v>129</v>
      </c>
      <c r="E37" s="35" t="s">
        <v>175</v>
      </c>
      <c r="F37" s="35"/>
      <c r="G37" s="36">
        <f>G38+G41</f>
        <v>993200</v>
      </c>
    </row>
    <row r="38" spans="1:7" ht="33">
      <c r="A38" s="34" t="s">
        <v>5</v>
      </c>
      <c r="B38" s="52">
        <v>130</v>
      </c>
      <c r="C38" s="35" t="s">
        <v>125</v>
      </c>
      <c r="D38" s="35" t="s">
        <v>129</v>
      </c>
      <c r="E38" s="35" t="s">
        <v>175</v>
      </c>
      <c r="F38" s="35" t="s">
        <v>33</v>
      </c>
      <c r="G38" s="36">
        <f>G39</f>
        <v>986200</v>
      </c>
    </row>
    <row r="39" spans="1:7" ht="33">
      <c r="A39" s="34" t="s">
        <v>6</v>
      </c>
      <c r="B39" s="52">
        <v>130</v>
      </c>
      <c r="C39" s="35" t="s">
        <v>125</v>
      </c>
      <c r="D39" s="35" t="s">
        <v>129</v>
      </c>
      <c r="E39" s="35" t="s">
        <v>175</v>
      </c>
      <c r="F39" s="35">
        <v>240</v>
      </c>
      <c r="G39" s="36">
        <f>810000+170000+4200+2000</f>
        <v>986200</v>
      </c>
    </row>
    <row r="40" spans="1:7" ht="49.5" hidden="1">
      <c r="A40" s="37" t="s">
        <v>47</v>
      </c>
      <c r="B40" s="53">
        <v>130</v>
      </c>
      <c r="C40" s="35" t="s">
        <v>125</v>
      </c>
      <c r="D40" s="35" t="s">
        <v>129</v>
      </c>
      <c r="E40" s="35" t="s">
        <v>175</v>
      </c>
      <c r="F40" s="35" t="s">
        <v>48</v>
      </c>
      <c r="G40" s="36">
        <v>810000</v>
      </c>
    </row>
    <row r="41" spans="1:7" ht="16.5">
      <c r="A41" s="34" t="s">
        <v>7</v>
      </c>
      <c r="B41" s="52">
        <v>130</v>
      </c>
      <c r="C41" s="35" t="s">
        <v>125</v>
      </c>
      <c r="D41" s="35" t="s">
        <v>129</v>
      </c>
      <c r="E41" s="35" t="s">
        <v>175</v>
      </c>
      <c r="F41" s="35">
        <v>800</v>
      </c>
      <c r="G41" s="36">
        <f>G43</f>
        <v>7000</v>
      </c>
    </row>
    <row r="42" spans="1:7" ht="16.5">
      <c r="A42" s="34" t="s">
        <v>139</v>
      </c>
      <c r="B42" s="52">
        <v>130</v>
      </c>
      <c r="C42" s="35" t="s">
        <v>125</v>
      </c>
      <c r="D42" s="35" t="s">
        <v>129</v>
      </c>
      <c r="E42" s="35" t="s">
        <v>175</v>
      </c>
      <c r="F42" s="35" t="s">
        <v>110</v>
      </c>
      <c r="G42" s="36">
        <v>7000</v>
      </c>
    </row>
    <row r="43" spans="1:7" ht="16.5" hidden="1">
      <c r="A43" s="34" t="s">
        <v>109</v>
      </c>
      <c r="B43" s="52">
        <v>130</v>
      </c>
      <c r="C43" s="35" t="s">
        <v>125</v>
      </c>
      <c r="D43" s="35" t="s">
        <v>129</v>
      </c>
      <c r="E43" s="35" t="s">
        <v>57</v>
      </c>
      <c r="F43" s="35" t="s">
        <v>108</v>
      </c>
      <c r="G43" s="36">
        <v>7000</v>
      </c>
    </row>
    <row r="44" spans="1:7" ht="33">
      <c r="A44" s="34" t="s">
        <v>81</v>
      </c>
      <c r="B44" s="52">
        <v>130</v>
      </c>
      <c r="C44" s="35" t="s">
        <v>125</v>
      </c>
      <c r="D44" s="35" t="s">
        <v>129</v>
      </c>
      <c r="E44" s="35" t="s">
        <v>176</v>
      </c>
      <c r="F44" s="35"/>
      <c r="G44" s="36">
        <f>G46</f>
        <v>15000</v>
      </c>
    </row>
    <row r="45" spans="1:7" ht="33">
      <c r="A45" s="34" t="s">
        <v>5</v>
      </c>
      <c r="B45" s="52">
        <v>130</v>
      </c>
      <c r="C45" s="35" t="s">
        <v>125</v>
      </c>
      <c r="D45" s="35" t="s">
        <v>129</v>
      </c>
      <c r="E45" s="35" t="s">
        <v>176</v>
      </c>
      <c r="F45" s="35" t="s">
        <v>33</v>
      </c>
      <c r="G45" s="36">
        <f>G46</f>
        <v>15000</v>
      </c>
    </row>
    <row r="46" spans="1:7" ht="33">
      <c r="A46" s="34" t="s">
        <v>6</v>
      </c>
      <c r="B46" s="52">
        <v>130</v>
      </c>
      <c r="C46" s="35" t="s">
        <v>125</v>
      </c>
      <c r="D46" s="35" t="s">
        <v>129</v>
      </c>
      <c r="E46" s="35" t="s">
        <v>176</v>
      </c>
      <c r="F46" s="35">
        <v>240</v>
      </c>
      <c r="G46" s="36">
        <v>15000</v>
      </c>
    </row>
    <row r="47" spans="1:7" ht="49.5" hidden="1">
      <c r="A47" s="37" t="s">
        <v>47</v>
      </c>
      <c r="B47" s="53">
        <v>130</v>
      </c>
      <c r="C47" s="35" t="s">
        <v>125</v>
      </c>
      <c r="D47" s="35" t="s">
        <v>129</v>
      </c>
      <c r="E47" s="35" t="s">
        <v>59</v>
      </c>
      <c r="F47" s="35" t="s">
        <v>48</v>
      </c>
      <c r="G47" s="36">
        <v>15000</v>
      </c>
    </row>
    <row r="48" spans="1:7" ht="16.5" hidden="1">
      <c r="A48" s="34" t="s">
        <v>13</v>
      </c>
      <c r="B48" s="52">
        <v>130</v>
      </c>
      <c r="C48" s="35" t="s">
        <v>125</v>
      </c>
      <c r="D48" s="35" t="s">
        <v>129</v>
      </c>
      <c r="E48" s="35" t="s">
        <v>56</v>
      </c>
      <c r="F48" s="35"/>
      <c r="G48" s="36">
        <f>G49</f>
        <v>0</v>
      </c>
    </row>
    <row r="49" spans="1:7" ht="16.5" hidden="1">
      <c r="A49" s="34" t="s">
        <v>7</v>
      </c>
      <c r="B49" s="52">
        <v>130</v>
      </c>
      <c r="C49" s="35" t="s">
        <v>125</v>
      </c>
      <c r="D49" s="35" t="s">
        <v>129</v>
      </c>
      <c r="E49" s="35" t="s">
        <v>56</v>
      </c>
      <c r="F49" s="35">
        <v>800</v>
      </c>
      <c r="G49" s="36">
        <f>G50</f>
        <v>0</v>
      </c>
    </row>
    <row r="50" spans="1:7" ht="49.5" hidden="1">
      <c r="A50" s="34" t="s">
        <v>18</v>
      </c>
      <c r="B50" s="52">
        <v>130</v>
      </c>
      <c r="C50" s="35" t="s">
        <v>125</v>
      </c>
      <c r="D50" s="35" t="s">
        <v>129</v>
      </c>
      <c r="E50" s="35" t="s">
        <v>56</v>
      </c>
      <c r="F50" s="35">
        <v>810</v>
      </c>
      <c r="G50" s="36"/>
    </row>
    <row r="51" spans="1:7" ht="49.5">
      <c r="A51" s="34" t="s">
        <v>16</v>
      </c>
      <c r="B51" s="52">
        <v>130</v>
      </c>
      <c r="C51" s="35" t="s">
        <v>125</v>
      </c>
      <c r="D51" s="35" t="s">
        <v>129</v>
      </c>
      <c r="E51" s="35" t="s">
        <v>177</v>
      </c>
      <c r="F51" s="35"/>
      <c r="G51" s="36">
        <f>G52</f>
        <v>200</v>
      </c>
    </row>
    <row r="52" spans="1:7" ht="33">
      <c r="A52" s="34" t="s">
        <v>5</v>
      </c>
      <c r="B52" s="52">
        <v>130</v>
      </c>
      <c r="C52" s="35" t="s">
        <v>125</v>
      </c>
      <c r="D52" s="35" t="s">
        <v>129</v>
      </c>
      <c r="E52" s="35" t="s">
        <v>177</v>
      </c>
      <c r="F52" s="35" t="s">
        <v>33</v>
      </c>
      <c r="G52" s="41">
        <f>G53</f>
        <v>200</v>
      </c>
    </row>
    <row r="53" spans="1:7" ht="33.75" thickBot="1">
      <c r="A53" s="42" t="s">
        <v>6</v>
      </c>
      <c r="B53" s="55">
        <v>130</v>
      </c>
      <c r="C53" s="43" t="s">
        <v>125</v>
      </c>
      <c r="D53" s="43" t="s">
        <v>129</v>
      </c>
      <c r="E53" s="35" t="s">
        <v>177</v>
      </c>
      <c r="F53" s="43" t="s">
        <v>34</v>
      </c>
      <c r="G53" s="44">
        <v>200</v>
      </c>
    </row>
    <row r="54" spans="1:7" ht="33.75" hidden="1" thickBot="1">
      <c r="A54" s="37" t="s">
        <v>49</v>
      </c>
      <c r="B54" s="56">
        <v>130</v>
      </c>
      <c r="C54" s="43" t="s">
        <v>125</v>
      </c>
      <c r="D54" s="43" t="s">
        <v>129</v>
      </c>
      <c r="E54" s="35" t="s">
        <v>60</v>
      </c>
      <c r="F54" s="43" t="s">
        <v>48</v>
      </c>
      <c r="G54" s="44">
        <v>200</v>
      </c>
    </row>
    <row r="55" spans="1:7" ht="17.25" thickBot="1">
      <c r="A55" s="27" t="s">
        <v>17</v>
      </c>
      <c r="B55" s="50">
        <v>130</v>
      </c>
      <c r="C55" s="28" t="s">
        <v>130</v>
      </c>
      <c r="D55" s="28" t="s">
        <v>126</v>
      </c>
      <c r="E55" s="28"/>
      <c r="F55" s="28"/>
      <c r="G55" s="30">
        <f>G56+G60</f>
        <v>19633261.7</v>
      </c>
    </row>
    <row r="56" spans="1:7" ht="16.5">
      <c r="A56" s="49" t="s">
        <v>118</v>
      </c>
      <c r="B56" s="59">
        <v>130</v>
      </c>
      <c r="C56" s="39" t="s">
        <v>130</v>
      </c>
      <c r="D56" s="39" t="s">
        <v>131</v>
      </c>
      <c r="E56" s="39"/>
      <c r="F56" s="39"/>
      <c r="G56" s="40">
        <f>G57</f>
        <v>451500</v>
      </c>
    </row>
    <row r="57" spans="1:7" ht="66">
      <c r="A57" s="37" t="s">
        <v>119</v>
      </c>
      <c r="B57" s="52">
        <v>130</v>
      </c>
      <c r="C57" s="35" t="s">
        <v>130</v>
      </c>
      <c r="D57" s="35" t="s">
        <v>131</v>
      </c>
      <c r="E57" s="35" t="s">
        <v>178</v>
      </c>
      <c r="F57" s="35"/>
      <c r="G57" s="36">
        <f>G58</f>
        <v>451500</v>
      </c>
    </row>
    <row r="58" spans="1:7" ht="16.5">
      <c r="A58" s="34" t="s">
        <v>7</v>
      </c>
      <c r="B58" s="52">
        <v>130</v>
      </c>
      <c r="C58" s="35" t="s">
        <v>130</v>
      </c>
      <c r="D58" s="35" t="s">
        <v>131</v>
      </c>
      <c r="E58" s="35" t="s">
        <v>178</v>
      </c>
      <c r="F58" s="35" t="s">
        <v>50</v>
      </c>
      <c r="G58" s="36">
        <f>G59</f>
        <v>451500</v>
      </c>
    </row>
    <row r="59" spans="1:7" ht="49.5">
      <c r="A59" s="34" t="s">
        <v>18</v>
      </c>
      <c r="B59" s="52">
        <v>130</v>
      </c>
      <c r="C59" s="35" t="s">
        <v>130</v>
      </c>
      <c r="D59" s="35" t="s">
        <v>131</v>
      </c>
      <c r="E59" s="35" t="s">
        <v>178</v>
      </c>
      <c r="F59" s="35" t="s">
        <v>120</v>
      </c>
      <c r="G59" s="36">
        <v>451500</v>
      </c>
    </row>
    <row r="60" spans="1:7" ht="16.5">
      <c r="A60" s="49" t="s">
        <v>19</v>
      </c>
      <c r="B60" s="59">
        <v>130</v>
      </c>
      <c r="C60" s="39" t="s">
        <v>130</v>
      </c>
      <c r="D60" s="39" t="s">
        <v>132</v>
      </c>
      <c r="E60" s="39"/>
      <c r="F60" s="39"/>
      <c r="G60" s="40">
        <f>G61+G69+G78+G65+G82</f>
        <v>19181761.7</v>
      </c>
    </row>
    <row r="61" spans="1:7" ht="49.5">
      <c r="A61" s="34" t="s">
        <v>117</v>
      </c>
      <c r="B61" s="52">
        <v>130</v>
      </c>
      <c r="C61" s="35" t="s">
        <v>130</v>
      </c>
      <c r="D61" s="35" t="s">
        <v>132</v>
      </c>
      <c r="E61" s="35" t="s">
        <v>179</v>
      </c>
      <c r="F61" s="35"/>
      <c r="G61" s="36">
        <f>G62</f>
        <v>1192632</v>
      </c>
    </row>
    <row r="62" spans="1:7" ht="49.5">
      <c r="A62" s="34" t="s">
        <v>53</v>
      </c>
      <c r="B62" s="52">
        <v>130</v>
      </c>
      <c r="C62" s="35" t="s">
        <v>130</v>
      </c>
      <c r="D62" s="35" t="s">
        <v>132</v>
      </c>
      <c r="E62" s="35" t="s">
        <v>179</v>
      </c>
      <c r="F62" s="35" t="s">
        <v>51</v>
      </c>
      <c r="G62" s="36">
        <f>G63</f>
        <v>1192632</v>
      </c>
    </row>
    <row r="63" spans="1:7" ht="16.5">
      <c r="A63" s="34" t="s">
        <v>99</v>
      </c>
      <c r="B63" s="52">
        <v>130</v>
      </c>
      <c r="C63" s="35" t="s">
        <v>130</v>
      </c>
      <c r="D63" s="35" t="s">
        <v>132</v>
      </c>
      <c r="E63" s="35" t="s">
        <v>179</v>
      </c>
      <c r="F63" s="35" t="s">
        <v>96</v>
      </c>
      <c r="G63" s="36">
        <v>1192632</v>
      </c>
    </row>
    <row r="64" spans="1:7" ht="49.5" hidden="1">
      <c r="A64" s="34" t="s">
        <v>86</v>
      </c>
      <c r="B64" s="52">
        <v>130</v>
      </c>
      <c r="C64" s="35" t="s">
        <v>130</v>
      </c>
      <c r="D64" s="35" t="s">
        <v>132</v>
      </c>
      <c r="E64" s="35" t="s">
        <v>116</v>
      </c>
      <c r="F64" s="35" t="s">
        <v>52</v>
      </c>
      <c r="G64" s="36">
        <v>1192632</v>
      </c>
    </row>
    <row r="65" spans="1:7" ht="49.5" hidden="1">
      <c r="A65" s="34" t="s">
        <v>106</v>
      </c>
      <c r="B65" s="52">
        <v>130</v>
      </c>
      <c r="C65" s="35" t="s">
        <v>130</v>
      </c>
      <c r="D65" s="35" t="s">
        <v>132</v>
      </c>
      <c r="E65" s="35" t="s">
        <v>180</v>
      </c>
      <c r="F65" s="35"/>
      <c r="G65" s="36">
        <f>G66</f>
        <v>0</v>
      </c>
    </row>
    <row r="66" spans="1:7" ht="33" hidden="1">
      <c r="A66" s="34" t="s">
        <v>5</v>
      </c>
      <c r="B66" s="52">
        <v>130</v>
      </c>
      <c r="C66" s="35" t="s">
        <v>130</v>
      </c>
      <c r="D66" s="35" t="s">
        <v>132</v>
      </c>
      <c r="E66" s="35" t="s">
        <v>180</v>
      </c>
      <c r="F66" s="35">
        <v>200</v>
      </c>
      <c r="G66" s="36">
        <f>G67</f>
        <v>0</v>
      </c>
    </row>
    <row r="67" spans="1:7" ht="33" hidden="1">
      <c r="A67" s="34" t="s">
        <v>6</v>
      </c>
      <c r="B67" s="52">
        <v>130</v>
      </c>
      <c r="C67" s="35" t="s">
        <v>130</v>
      </c>
      <c r="D67" s="35" t="s">
        <v>132</v>
      </c>
      <c r="E67" s="35" t="s">
        <v>180</v>
      </c>
      <c r="F67" s="35">
        <v>240</v>
      </c>
      <c r="G67" s="36">
        <v>0</v>
      </c>
    </row>
    <row r="68" spans="1:7" ht="33" hidden="1">
      <c r="A68" s="37" t="s">
        <v>49</v>
      </c>
      <c r="B68" s="53">
        <v>130</v>
      </c>
      <c r="C68" s="35" t="s">
        <v>130</v>
      </c>
      <c r="D68" s="35" t="s">
        <v>132</v>
      </c>
      <c r="E68" s="35" t="s">
        <v>101</v>
      </c>
      <c r="F68" s="35" t="s">
        <v>48</v>
      </c>
      <c r="G68" s="36">
        <v>781028</v>
      </c>
    </row>
    <row r="69" spans="1:7" ht="49.5">
      <c r="A69" s="34" t="s">
        <v>68</v>
      </c>
      <c r="B69" s="52">
        <v>130</v>
      </c>
      <c r="C69" s="35" t="s">
        <v>130</v>
      </c>
      <c r="D69" s="35" t="s">
        <v>132</v>
      </c>
      <c r="E69" s="35" t="s">
        <v>181</v>
      </c>
      <c r="F69" s="35"/>
      <c r="G69" s="36">
        <f>G70+G73</f>
        <v>16309962.7</v>
      </c>
    </row>
    <row r="70" spans="1:7" ht="33">
      <c r="A70" s="34" t="s">
        <v>5</v>
      </c>
      <c r="B70" s="52">
        <v>130</v>
      </c>
      <c r="C70" s="35" t="s">
        <v>130</v>
      </c>
      <c r="D70" s="35" t="s">
        <v>132</v>
      </c>
      <c r="E70" s="35" t="s">
        <v>181</v>
      </c>
      <c r="F70" s="35">
        <v>200</v>
      </c>
      <c r="G70" s="36">
        <f>G71</f>
        <v>10309962.7</v>
      </c>
    </row>
    <row r="71" spans="1:7" ht="33">
      <c r="A71" s="34" t="s">
        <v>6</v>
      </c>
      <c r="B71" s="52">
        <v>130</v>
      </c>
      <c r="C71" s="35" t="s">
        <v>130</v>
      </c>
      <c r="D71" s="35" t="s">
        <v>132</v>
      </c>
      <c r="E71" s="35" t="s">
        <v>181</v>
      </c>
      <c r="F71" s="35">
        <v>240</v>
      </c>
      <c r="G71" s="36">
        <f>9262100+451701.7-4200+600361</f>
        <v>10309962.7</v>
      </c>
    </row>
    <row r="72" spans="1:7" ht="33" hidden="1">
      <c r="A72" s="37" t="s">
        <v>49</v>
      </c>
      <c r="B72" s="53">
        <v>130</v>
      </c>
      <c r="C72" s="35" t="s">
        <v>130</v>
      </c>
      <c r="D72" s="35" t="s">
        <v>132</v>
      </c>
      <c r="E72" s="35" t="s">
        <v>181</v>
      </c>
      <c r="F72" s="35" t="s">
        <v>48</v>
      </c>
      <c r="G72" s="36">
        <f>9670000-407900</f>
        <v>9262100</v>
      </c>
    </row>
    <row r="73" spans="1:7" ht="16.5">
      <c r="A73" s="34" t="s">
        <v>7</v>
      </c>
      <c r="B73" s="52">
        <v>130</v>
      </c>
      <c r="C73" s="35" t="s">
        <v>130</v>
      </c>
      <c r="D73" s="35" t="s">
        <v>132</v>
      </c>
      <c r="E73" s="35" t="s">
        <v>181</v>
      </c>
      <c r="F73" s="35" t="s">
        <v>50</v>
      </c>
      <c r="G73" s="36">
        <f>G74</f>
        <v>6000000</v>
      </c>
    </row>
    <row r="74" spans="1:7" ht="49.5">
      <c r="A74" s="34" t="s">
        <v>18</v>
      </c>
      <c r="B74" s="52">
        <v>130</v>
      </c>
      <c r="C74" s="35" t="s">
        <v>130</v>
      </c>
      <c r="D74" s="35" t="s">
        <v>132</v>
      </c>
      <c r="E74" s="35" t="s">
        <v>181</v>
      </c>
      <c r="F74" s="35">
        <v>810</v>
      </c>
      <c r="G74" s="36">
        <v>6000000</v>
      </c>
    </row>
    <row r="75" spans="1:7" ht="16.5" hidden="1">
      <c r="A75" s="34" t="s">
        <v>20</v>
      </c>
      <c r="B75" s="52">
        <v>130</v>
      </c>
      <c r="C75" s="35" t="s">
        <v>130</v>
      </c>
      <c r="D75" s="35" t="s">
        <v>132</v>
      </c>
      <c r="E75" s="35"/>
      <c r="F75" s="35"/>
      <c r="G75" s="36"/>
    </row>
    <row r="76" spans="1:7" ht="16.5" hidden="1">
      <c r="A76" s="34" t="s">
        <v>7</v>
      </c>
      <c r="B76" s="52">
        <v>130</v>
      </c>
      <c r="C76" s="35" t="s">
        <v>130</v>
      </c>
      <c r="D76" s="35" t="s">
        <v>132</v>
      </c>
      <c r="E76" s="35"/>
      <c r="F76" s="35"/>
      <c r="G76" s="36"/>
    </row>
    <row r="77" spans="1:7" ht="49.5" hidden="1">
      <c r="A77" s="34" t="s">
        <v>18</v>
      </c>
      <c r="B77" s="52">
        <v>130</v>
      </c>
      <c r="C77" s="35" t="s">
        <v>130</v>
      </c>
      <c r="D77" s="35" t="s">
        <v>132</v>
      </c>
      <c r="E77" s="35"/>
      <c r="F77" s="35"/>
      <c r="G77" s="36"/>
    </row>
    <row r="78" spans="1:7" ht="16.5">
      <c r="A78" s="34" t="s">
        <v>63</v>
      </c>
      <c r="B78" s="52">
        <v>130</v>
      </c>
      <c r="C78" s="35" t="s">
        <v>130</v>
      </c>
      <c r="D78" s="35" t="s">
        <v>132</v>
      </c>
      <c r="E78" s="35" t="s">
        <v>182</v>
      </c>
      <c r="F78" s="35"/>
      <c r="G78" s="36">
        <f>G79</f>
        <v>1603500</v>
      </c>
    </row>
    <row r="79" spans="1:7" ht="33">
      <c r="A79" s="34" t="s">
        <v>5</v>
      </c>
      <c r="B79" s="52">
        <v>130</v>
      </c>
      <c r="C79" s="35" t="s">
        <v>130</v>
      </c>
      <c r="D79" s="35" t="s">
        <v>132</v>
      </c>
      <c r="E79" s="35" t="s">
        <v>182</v>
      </c>
      <c r="F79" s="35">
        <v>200</v>
      </c>
      <c r="G79" s="36">
        <f>G80</f>
        <v>1603500</v>
      </c>
    </row>
    <row r="80" spans="1:7" ht="33">
      <c r="A80" s="34" t="s">
        <v>6</v>
      </c>
      <c r="B80" s="52">
        <v>130</v>
      </c>
      <c r="C80" s="35" t="s">
        <v>130</v>
      </c>
      <c r="D80" s="35" t="s">
        <v>132</v>
      </c>
      <c r="E80" s="35" t="s">
        <v>182</v>
      </c>
      <c r="F80" s="35">
        <v>240</v>
      </c>
      <c r="G80" s="36">
        <v>1603500</v>
      </c>
    </row>
    <row r="81" spans="1:7" ht="33" hidden="1">
      <c r="A81" s="37" t="s">
        <v>49</v>
      </c>
      <c r="B81" s="52">
        <v>131</v>
      </c>
      <c r="C81" s="35" t="s">
        <v>130</v>
      </c>
      <c r="D81" s="35" t="s">
        <v>132</v>
      </c>
      <c r="E81" s="35" t="s">
        <v>62</v>
      </c>
      <c r="F81" s="35" t="s">
        <v>48</v>
      </c>
      <c r="G81" s="36">
        <f>2055000-451500</f>
        <v>1603500</v>
      </c>
    </row>
    <row r="82" spans="1:7" ht="16.5">
      <c r="A82" s="34" t="s">
        <v>107</v>
      </c>
      <c r="B82" s="52">
        <v>132</v>
      </c>
      <c r="C82" s="35" t="s">
        <v>130</v>
      </c>
      <c r="D82" s="35" t="s">
        <v>132</v>
      </c>
      <c r="E82" s="35" t="s">
        <v>198</v>
      </c>
      <c r="F82" s="35"/>
      <c r="G82" s="36">
        <f>G83</f>
        <v>75667</v>
      </c>
    </row>
    <row r="83" spans="1:7" ht="33">
      <c r="A83" s="34" t="s">
        <v>5</v>
      </c>
      <c r="B83" s="52">
        <v>130</v>
      </c>
      <c r="C83" s="35" t="s">
        <v>130</v>
      </c>
      <c r="D83" s="35" t="s">
        <v>132</v>
      </c>
      <c r="E83" s="35" t="s">
        <v>198</v>
      </c>
      <c r="F83" s="35">
        <v>200</v>
      </c>
      <c r="G83" s="36">
        <f>G84</f>
        <v>75667</v>
      </c>
    </row>
    <row r="84" spans="1:7" ht="33">
      <c r="A84" s="34" t="s">
        <v>6</v>
      </c>
      <c r="B84" s="52">
        <v>130</v>
      </c>
      <c r="C84" s="35" t="s">
        <v>130</v>
      </c>
      <c r="D84" s="35" t="s">
        <v>132</v>
      </c>
      <c r="E84" s="35" t="s">
        <v>198</v>
      </c>
      <c r="F84" s="35">
        <v>240</v>
      </c>
      <c r="G84" s="36">
        <f>G85</f>
        <v>75667</v>
      </c>
    </row>
    <row r="85" spans="1:7" ht="33.75" thickBot="1">
      <c r="A85" s="37" t="s">
        <v>49</v>
      </c>
      <c r="B85" s="53">
        <v>130</v>
      </c>
      <c r="C85" s="35" t="s">
        <v>130</v>
      </c>
      <c r="D85" s="35" t="s">
        <v>132</v>
      </c>
      <c r="E85" s="35" t="s">
        <v>198</v>
      </c>
      <c r="F85" s="35" t="s">
        <v>48</v>
      </c>
      <c r="G85" s="36">
        <v>75667</v>
      </c>
    </row>
    <row r="86" spans="1:7" ht="17.25" thickBot="1">
      <c r="A86" s="27" t="s">
        <v>32</v>
      </c>
      <c r="B86" s="50">
        <v>130</v>
      </c>
      <c r="C86" s="28" t="s">
        <v>133</v>
      </c>
      <c r="D86" s="28" t="s">
        <v>126</v>
      </c>
      <c r="E86" s="28"/>
      <c r="F86" s="28"/>
      <c r="G86" s="30">
        <f>G87+G111+G145</f>
        <v>20332496.740000002</v>
      </c>
    </row>
    <row r="87" spans="1:7" ht="15.75" customHeight="1">
      <c r="A87" s="45" t="s">
        <v>21</v>
      </c>
      <c r="B87" s="57">
        <v>130</v>
      </c>
      <c r="C87" s="46" t="s">
        <v>133</v>
      </c>
      <c r="D87" s="46" t="s">
        <v>125</v>
      </c>
      <c r="E87" s="46"/>
      <c r="F87" s="46"/>
      <c r="G87" s="47">
        <f>G88+G97+G91+G103+G107</f>
        <v>259323</v>
      </c>
    </row>
    <row r="88" spans="1:7" ht="33" hidden="1">
      <c r="A88" s="34" t="s">
        <v>82</v>
      </c>
      <c r="B88" s="52">
        <v>130</v>
      </c>
      <c r="C88" s="35" t="s">
        <v>30</v>
      </c>
      <c r="D88" s="35" t="s">
        <v>30</v>
      </c>
      <c r="E88" s="35" t="s">
        <v>83</v>
      </c>
      <c r="F88" s="35"/>
      <c r="G88" s="36">
        <f>G89</f>
        <v>0</v>
      </c>
    </row>
    <row r="89" spans="1:7" ht="49.5" hidden="1">
      <c r="A89" s="37" t="s">
        <v>38</v>
      </c>
      <c r="B89" s="53">
        <v>130</v>
      </c>
      <c r="C89" s="35" t="s">
        <v>30</v>
      </c>
      <c r="D89" s="35" t="s">
        <v>30</v>
      </c>
      <c r="E89" s="35" t="s">
        <v>83</v>
      </c>
      <c r="F89" s="35" t="s">
        <v>36</v>
      </c>
      <c r="G89" s="36">
        <f>G90</f>
        <v>0</v>
      </c>
    </row>
    <row r="90" spans="1:7" ht="49.5" hidden="1">
      <c r="A90" s="37" t="s">
        <v>39</v>
      </c>
      <c r="B90" s="53">
        <v>130</v>
      </c>
      <c r="C90" s="35" t="s">
        <v>30</v>
      </c>
      <c r="D90" s="35" t="s">
        <v>30</v>
      </c>
      <c r="E90" s="35" t="s">
        <v>83</v>
      </c>
      <c r="F90" s="35" t="s">
        <v>37</v>
      </c>
      <c r="G90" s="36"/>
    </row>
    <row r="91" spans="1:7" ht="33">
      <c r="A91" s="34" t="s">
        <v>85</v>
      </c>
      <c r="B91" s="52">
        <v>130</v>
      </c>
      <c r="C91" s="35" t="s">
        <v>133</v>
      </c>
      <c r="D91" s="35" t="s">
        <v>125</v>
      </c>
      <c r="E91" s="35" t="s">
        <v>183</v>
      </c>
      <c r="F91" s="35"/>
      <c r="G91" s="36">
        <f>G92+G95</f>
        <v>209323</v>
      </c>
    </row>
    <row r="92" spans="1:7" ht="33">
      <c r="A92" s="34" t="s">
        <v>5</v>
      </c>
      <c r="B92" s="52">
        <v>130</v>
      </c>
      <c r="C92" s="35" t="s">
        <v>133</v>
      </c>
      <c r="D92" s="35" t="s">
        <v>125</v>
      </c>
      <c r="E92" s="35" t="s">
        <v>183</v>
      </c>
      <c r="F92" s="35" t="s">
        <v>33</v>
      </c>
      <c r="G92" s="36">
        <f>G93</f>
        <v>209323</v>
      </c>
    </row>
    <row r="93" spans="1:7" ht="33">
      <c r="A93" s="34" t="s">
        <v>6</v>
      </c>
      <c r="B93" s="52">
        <v>130</v>
      </c>
      <c r="C93" s="35" t="s">
        <v>133</v>
      </c>
      <c r="D93" s="35" t="s">
        <v>125</v>
      </c>
      <c r="E93" s="35" t="s">
        <v>183</v>
      </c>
      <c r="F93" s="35" t="s">
        <v>34</v>
      </c>
      <c r="G93" s="36">
        <v>209323</v>
      </c>
    </row>
    <row r="94" spans="1:7" ht="33" hidden="1">
      <c r="A94" s="34" t="s">
        <v>49</v>
      </c>
      <c r="B94" s="52">
        <v>130</v>
      </c>
      <c r="C94" s="35" t="s">
        <v>133</v>
      </c>
      <c r="D94" s="35" t="s">
        <v>125</v>
      </c>
      <c r="E94" s="35" t="s">
        <v>70</v>
      </c>
      <c r="F94" s="35" t="s">
        <v>48</v>
      </c>
      <c r="G94" s="36">
        <v>209323</v>
      </c>
    </row>
    <row r="95" spans="1:7" ht="16.5" hidden="1">
      <c r="A95" s="34" t="s">
        <v>7</v>
      </c>
      <c r="B95" s="52">
        <v>130</v>
      </c>
      <c r="C95" s="35" t="s">
        <v>133</v>
      </c>
      <c r="D95" s="35" t="s">
        <v>125</v>
      </c>
      <c r="E95" s="35" t="s">
        <v>70</v>
      </c>
      <c r="F95" s="35" t="s">
        <v>110</v>
      </c>
      <c r="G95" s="36">
        <f>G96</f>
        <v>0</v>
      </c>
    </row>
    <row r="96" spans="1:7" ht="16.5" hidden="1">
      <c r="A96" s="34" t="s">
        <v>109</v>
      </c>
      <c r="B96" s="52">
        <v>130</v>
      </c>
      <c r="C96" s="35" t="s">
        <v>133</v>
      </c>
      <c r="D96" s="35" t="s">
        <v>125</v>
      </c>
      <c r="E96" s="35" t="s">
        <v>70</v>
      </c>
      <c r="F96" s="35" t="s">
        <v>108</v>
      </c>
      <c r="G96" s="36"/>
    </row>
    <row r="97" spans="1:7" ht="16.5" hidden="1">
      <c r="A97" s="34" t="s">
        <v>69</v>
      </c>
      <c r="B97" s="52">
        <v>130</v>
      </c>
      <c r="C97" s="35" t="s">
        <v>133</v>
      </c>
      <c r="D97" s="35" t="s">
        <v>125</v>
      </c>
      <c r="E97" s="35" t="s">
        <v>71</v>
      </c>
      <c r="F97" s="35"/>
      <c r="G97" s="36">
        <f>G98+G101</f>
        <v>0</v>
      </c>
    </row>
    <row r="98" spans="1:7" ht="33" hidden="1">
      <c r="A98" s="34" t="s">
        <v>5</v>
      </c>
      <c r="B98" s="52">
        <v>130</v>
      </c>
      <c r="C98" s="35" t="s">
        <v>133</v>
      </c>
      <c r="D98" s="35" t="s">
        <v>125</v>
      </c>
      <c r="E98" s="35" t="s">
        <v>64</v>
      </c>
      <c r="F98" s="35" t="s">
        <v>33</v>
      </c>
      <c r="G98" s="36">
        <f>G99</f>
        <v>0</v>
      </c>
    </row>
    <row r="99" spans="1:7" ht="33" hidden="1">
      <c r="A99" s="34" t="s">
        <v>6</v>
      </c>
      <c r="B99" s="52">
        <v>130</v>
      </c>
      <c r="C99" s="35" t="s">
        <v>133</v>
      </c>
      <c r="D99" s="35" t="s">
        <v>125</v>
      </c>
      <c r="E99" s="35" t="s">
        <v>70</v>
      </c>
      <c r="F99" s="35" t="s">
        <v>34</v>
      </c>
      <c r="G99" s="36">
        <f>G100</f>
        <v>0</v>
      </c>
    </row>
    <row r="100" spans="1:7" ht="33" hidden="1">
      <c r="A100" s="34" t="s">
        <v>49</v>
      </c>
      <c r="B100" s="52">
        <v>130</v>
      </c>
      <c r="C100" s="35" t="s">
        <v>133</v>
      </c>
      <c r="D100" s="35" t="s">
        <v>125</v>
      </c>
      <c r="E100" s="35" t="s">
        <v>70</v>
      </c>
      <c r="F100" s="35" t="s">
        <v>48</v>
      </c>
      <c r="G100" s="36"/>
    </row>
    <row r="101" spans="1:7" ht="16.5" hidden="1">
      <c r="A101" s="34" t="s">
        <v>7</v>
      </c>
      <c r="B101" s="52">
        <v>130</v>
      </c>
      <c r="C101" s="35" t="s">
        <v>133</v>
      </c>
      <c r="D101" s="35" t="s">
        <v>125</v>
      </c>
      <c r="E101" s="35" t="s">
        <v>71</v>
      </c>
      <c r="F101" s="35">
        <v>800</v>
      </c>
      <c r="G101" s="36">
        <f>G102</f>
        <v>0</v>
      </c>
    </row>
    <row r="102" spans="1:7" ht="49.5" hidden="1">
      <c r="A102" s="34" t="s">
        <v>18</v>
      </c>
      <c r="B102" s="52">
        <v>130</v>
      </c>
      <c r="C102" s="35" t="s">
        <v>133</v>
      </c>
      <c r="D102" s="35" t="s">
        <v>125</v>
      </c>
      <c r="E102" s="35" t="s">
        <v>71</v>
      </c>
      <c r="F102" s="35">
        <v>810</v>
      </c>
      <c r="G102" s="36"/>
    </row>
    <row r="103" spans="1:7" ht="33">
      <c r="A103" s="48" t="s">
        <v>89</v>
      </c>
      <c r="B103" s="58">
        <v>130</v>
      </c>
      <c r="C103" s="35" t="s">
        <v>133</v>
      </c>
      <c r="D103" s="35" t="s">
        <v>125</v>
      </c>
      <c r="E103" s="35" t="s">
        <v>184</v>
      </c>
      <c r="F103" s="35"/>
      <c r="G103" s="36">
        <f>G104</f>
        <v>50000</v>
      </c>
    </row>
    <row r="104" spans="1:7" ht="33">
      <c r="A104" s="34" t="s">
        <v>5</v>
      </c>
      <c r="B104" s="52">
        <v>130</v>
      </c>
      <c r="C104" s="35" t="s">
        <v>133</v>
      </c>
      <c r="D104" s="35" t="s">
        <v>125</v>
      </c>
      <c r="E104" s="35" t="s">
        <v>184</v>
      </c>
      <c r="F104" s="35" t="s">
        <v>33</v>
      </c>
      <c r="G104" s="36">
        <f>G105</f>
        <v>50000</v>
      </c>
    </row>
    <row r="105" spans="1:7" ht="33">
      <c r="A105" s="34" t="s">
        <v>6</v>
      </c>
      <c r="B105" s="52">
        <v>130</v>
      </c>
      <c r="C105" s="35" t="s">
        <v>133</v>
      </c>
      <c r="D105" s="35" t="s">
        <v>125</v>
      </c>
      <c r="E105" s="35" t="s">
        <v>184</v>
      </c>
      <c r="F105" s="35" t="s">
        <v>34</v>
      </c>
      <c r="G105" s="36">
        <v>50000</v>
      </c>
    </row>
    <row r="106" spans="1:7" ht="33" hidden="1">
      <c r="A106" s="34" t="s">
        <v>49</v>
      </c>
      <c r="B106" s="52">
        <v>130</v>
      </c>
      <c r="C106" s="35" t="s">
        <v>133</v>
      </c>
      <c r="D106" s="35" t="s">
        <v>125</v>
      </c>
      <c r="E106" s="35" t="s">
        <v>84</v>
      </c>
      <c r="F106" s="35" t="s">
        <v>48</v>
      </c>
      <c r="G106" s="36">
        <v>50000</v>
      </c>
    </row>
    <row r="107" spans="1:7" ht="33" hidden="1">
      <c r="A107" s="34" t="s">
        <v>104</v>
      </c>
      <c r="B107" s="52">
        <v>130</v>
      </c>
      <c r="C107" s="35" t="s">
        <v>30</v>
      </c>
      <c r="D107" s="35" t="s">
        <v>30</v>
      </c>
      <c r="E107" s="35" t="s">
        <v>102</v>
      </c>
      <c r="F107" s="35"/>
      <c r="G107" s="36">
        <f>G108</f>
        <v>0</v>
      </c>
    </row>
    <row r="108" spans="1:7" ht="49.5" hidden="1">
      <c r="A108" s="34" t="s">
        <v>53</v>
      </c>
      <c r="B108" s="52">
        <v>130</v>
      </c>
      <c r="C108" s="35" t="s">
        <v>30</v>
      </c>
      <c r="D108" s="35" t="s">
        <v>30</v>
      </c>
      <c r="E108" s="35" t="s">
        <v>102</v>
      </c>
      <c r="F108" s="35" t="s">
        <v>51</v>
      </c>
      <c r="G108" s="36">
        <f>G109</f>
        <v>0</v>
      </c>
    </row>
    <row r="109" spans="1:7" ht="16.5" hidden="1">
      <c r="A109" s="34" t="s">
        <v>97</v>
      </c>
      <c r="B109" s="52">
        <v>130</v>
      </c>
      <c r="C109" s="35" t="s">
        <v>30</v>
      </c>
      <c r="D109" s="35" t="s">
        <v>30</v>
      </c>
      <c r="E109" s="35" t="s">
        <v>102</v>
      </c>
      <c r="F109" s="35" t="s">
        <v>96</v>
      </c>
      <c r="G109" s="36">
        <f>G110</f>
        <v>0</v>
      </c>
    </row>
    <row r="110" spans="1:7" ht="66" hidden="1">
      <c r="A110" s="37" t="s">
        <v>105</v>
      </c>
      <c r="B110" s="53">
        <v>130</v>
      </c>
      <c r="C110" s="35" t="s">
        <v>30</v>
      </c>
      <c r="D110" s="35" t="s">
        <v>30</v>
      </c>
      <c r="E110" s="35" t="s">
        <v>102</v>
      </c>
      <c r="F110" s="35" t="s">
        <v>103</v>
      </c>
      <c r="G110" s="36"/>
    </row>
    <row r="111" spans="1:7" ht="16.5">
      <c r="A111" s="49" t="s">
        <v>22</v>
      </c>
      <c r="B111" s="59">
        <v>130</v>
      </c>
      <c r="C111" s="39" t="s">
        <v>133</v>
      </c>
      <c r="D111" s="39" t="s">
        <v>134</v>
      </c>
      <c r="E111" s="39"/>
      <c r="F111" s="39"/>
      <c r="G111" s="40">
        <f>G118+G123+G126+G129+G133+G136+G139+G112+G115</f>
        <v>6966290.03</v>
      </c>
    </row>
    <row r="112" spans="1:7" ht="49.5">
      <c r="A112" s="37" t="s">
        <v>239</v>
      </c>
      <c r="B112" s="53">
        <v>130</v>
      </c>
      <c r="C112" s="35" t="s">
        <v>133</v>
      </c>
      <c r="D112" s="35" t="s">
        <v>134</v>
      </c>
      <c r="E112" s="35" t="s">
        <v>237</v>
      </c>
      <c r="F112" s="35"/>
      <c r="G112" s="36">
        <f>G113</f>
        <v>2407297.74</v>
      </c>
    </row>
    <row r="113" spans="1:7" ht="49.5">
      <c r="A113" s="37" t="s">
        <v>53</v>
      </c>
      <c r="B113" s="53">
        <v>130</v>
      </c>
      <c r="C113" s="35" t="s">
        <v>133</v>
      </c>
      <c r="D113" s="35" t="s">
        <v>134</v>
      </c>
      <c r="E113" s="35" t="s">
        <v>237</v>
      </c>
      <c r="F113" s="35" t="s">
        <v>51</v>
      </c>
      <c r="G113" s="36">
        <f>G114</f>
        <v>2407297.74</v>
      </c>
    </row>
    <row r="114" spans="1:8" ht="16.5">
      <c r="A114" s="37" t="s">
        <v>99</v>
      </c>
      <c r="B114" s="35" t="s">
        <v>100</v>
      </c>
      <c r="C114" s="35" t="s">
        <v>133</v>
      </c>
      <c r="D114" s="35" t="s">
        <v>134</v>
      </c>
      <c r="E114" s="35" t="s">
        <v>237</v>
      </c>
      <c r="F114" s="35" t="s">
        <v>96</v>
      </c>
      <c r="G114" s="36">
        <v>2407297.74</v>
      </c>
      <c r="H114" s="25">
        <v>2407297.74</v>
      </c>
    </row>
    <row r="115" spans="1:7" ht="33">
      <c r="A115" s="37" t="s">
        <v>240</v>
      </c>
      <c r="B115" s="53">
        <v>130</v>
      </c>
      <c r="C115" s="35" t="s">
        <v>133</v>
      </c>
      <c r="D115" s="35" t="s">
        <v>134</v>
      </c>
      <c r="E115" s="35" t="s">
        <v>238</v>
      </c>
      <c r="F115" s="35"/>
      <c r="G115" s="36">
        <f>G116</f>
        <v>126700</v>
      </c>
    </row>
    <row r="116" spans="1:7" ht="49.5">
      <c r="A116" s="37" t="s">
        <v>53</v>
      </c>
      <c r="B116" s="53">
        <v>130</v>
      </c>
      <c r="C116" s="35" t="s">
        <v>133</v>
      </c>
      <c r="D116" s="35" t="s">
        <v>134</v>
      </c>
      <c r="E116" s="35" t="s">
        <v>238</v>
      </c>
      <c r="F116" s="35" t="s">
        <v>51</v>
      </c>
      <c r="G116" s="36">
        <f>G117</f>
        <v>126700</v>
      </c>
    </row>
    <row r="117" spans="1:8" ht="16.5">
      <c r="A117" s="37" t="s">
        <v>99</v>
      </c>
      <c r="B117" s="35" t="s">
        <v>100</v>
      </c>
      <c r="C117" s="35" t="s">
        <v>133</v>
      </c>
      <c r="D117" s="35" t="s">
        <v>134</v>
      </c>
      <c r="E117" s="35" t="s">
        <v>238</v>
      </c>
      <c r="F117" s="35" t="s">
        <v>96</v>
      </c>
      <c r="G117" s="36">
        <v>126700</v>
      </c>
      <c r="H117" s="25">
        <v>126700</v>
      </c>
    </row>
    <row r="118" spans="1:7" ht="49.5">
      <c r="A118" s="37" t="s">
        <v>73</v>
      </c>
      <c r="B118" s="53">
        <v>130</v>
      </c>
      <c r="C118" s="35" t="s">
        <v>133</v>
      </c>
      <c r="D118" s="35" t="s">
        <v>134</v>
      </c>
      <c r="E118" s="35" t="s">
        <v>72</v>
      </c>
      <c r="F118" s="35"/>
      <c r="G118" s="36">
        <f>G121+G119</f>
        <v>332359.28</v>
      </c>
    </row>
    <row r="119" spans="1:7" ht="33">
      <c r="A119" s="34" t="s">
        <v>5</v>
      </c>
      <c r="B119" s="52">
        <v>130</v>
      </c>
      <c r="C119" s="35" t="s">
        <v>133</v>
      </c>
      <c r="D119" s="35" t="s">
        <v>134</v>
      </c>
      <c r="E119" s="35" t="s">
        <v>72</v>
      </c>
      <c r="F119" s="35" t="s">
        <v>33</v>
      </c>
      <c r="G119" s="36">
        <f>G120</f>
        <v>332359.28</v>
      </c>
    </row>
    <row r="120" spans="1:7" ht="31.5" customHeight="1">
      <c r="A120" s="34" t="s">
        <v>6</v>
      </c>
      <c r="B120" s="52">
        <v>130</v>
      </c>
      <c r="C120" s="35" t="s">
        <v>133</v>
      </c>
      <c r="D120" s="35" t="s">
        <v>134</v>
      </c>
      <c r="E120" s="35" t="s">
        <v>72</v>
      </c>
      <c r="F120" s="35" t="s">
        <v>34</v>
      </c>
      <c r="G120" s="36">
        <f>261200+71159.28</f>
        <v>332359.28</v>
      </c>
    </row>
    <row r="121" spans="1:7" ht="49.5" hidden="1">
      <c r="A121" s="37" t="s">
        <v>53</v>
      </c>
      <c r="B121" s="53">
        <v>130</v>
      </c>
      <c r="C121" s="35" t="s">
        <v>133</v>
      </c>
      <c r="D121" s="35" t="s">
        <v>134</v>
      </c>
      <c r="E121" s="35" t="s">
        <v>72</v>
      </c>
      <c r="F121" s="35" t="s">
        <v>51</v>
      </c>
      <c r="G121" s="36">
        <f>G122</f>
        <v>0</v>
      </c>
    </row>
    <row r="122" spans="1:7" ht="16.5" hidden="1">
      <c r="A122" s="37" t="s">
        <v>99</v>
      </c>
      <c r="B122" s="35" t="s">
        <v>100</v>
      </c>
      <c r="C122" s="35" t="s">
        <v>133</v>
      </c>
      <c r="D122" s="35" t="s">
        <v>134</v>
      </c>
      <c r="E122" s="35" t="s">
        <v>72</v>
      </c>
      <c r="F122" s="35" t="s">
        <v>96</v>
      </c>
      <c r="G122" s="26"/>
    </row>
    <row r="123" spans="1:7" ht="49.5">
      <c r="A123" s="37" t="s">
        <v>74</v>
      </c>
      <c r="B123" s="53">
        <v>130</v>
      </c>
      <c r="C123" s="35" t="s">
        <v>133</v>
      </c>
      <c r="D123" s="35" t="s">
        <v>134</v>
      </c>
      <c r="E123" s="35" t="s">
        <v>75</v>
      </c>
      <c r="F123" s="35"/>
      <c r="G123" s="36">
        <f>G124</f>
        <v>142833.01</v>
      </c>
    </row>
    <row r="124" spans="1:7" ht="33">
      <c r="A124" s="34" t="s">
        <v>5</v>
      </c>
      <c r="B124" s="52">
        <v>130</v>
      </c>
      <c r="C124" s="35" t="s">
        <v>133</v>
      </c>
      <c r="D124" s="35" t="s">
        <v>134</v>
      </c>
      <c r="E124" s="35" t="s">
        <v>75</v>
      </c>
      <c r="F124" s="35" t="s">
        <v>33</v>
      </c>
      <c r="G124" s="36">
        <f>G125</f>
        <v>142833.01</v>
      </c>
    </row>
    <row r="125" spans="1:7" ht="33">
      <c r="A125" s="34" t="s">
        <v>6</v>
      </c>
      <c r="B125" s="52">
        <v>130</v>
      </c>
      <c r="C125" s="35" t="s">
        <v>133</v>
      </c>
      <c r="D125" s="35" t="s">
        <v>134</v>
      </c>
      <c r="E125" s="35" t="s">
        <v>75</v>
      </c>
      <c r="F125" s="35" t="s">
        <v>34</v>
      </c>
      <c r="G125" s="36">
        <v>142833.01</v>
      </c>
    </row>
    <row r="126" spans="1:7" ht="16.5">
      <c r="A126" s="34" t="s">
        <v>76</v>
      </c>
      <c r="B126" s="52">
        <v>130</v>
      </c>
      <c r="C126" s="35" t="s">
        <v>133</v>
      </c>
      <c r="D126" s="35" t="s">
        <v>134</v>
      </c>
      <c r="E126" s="35" t="s">
        <v>185</v>
      </c>
      <c r="F126" s="35"/>
      <c r="G126" s="36">
        <f>G127</f>
        <v>3217100</v>
      </c>
    </row>
    <row r="127" spans="1:7" ht="16.5">
      <c r="A127" s="34" t="s">
        <v>7</v>
      </c>
      <c r="B127" s="52">
        <v>130</v>
      </c>
      <c r="C127" s="35" t="s">
        <v>133</v>
      </c>
      <c r="D127" s="35" t="s">
        <v>134</v>
      </c>
      <c r="E127" s="35" t="s">
        <v>185</v>
      </c>
      <c r="F127" s="35">
        <v>800</v>
      </c>
      <c r="G127" s="36">
        <f>G128</f>
        <v>3217100</v>
      </c>
    </row>
    <row r="128" spans="1:8" ht="49.5">
      <c r="A128" s="34" t="s">
        <v>18</v>
      </c>
      <c r="B128" s="52">
        <v>130</v>
      </c>
      <c r="C128" s="35" t="s">
        <v>133</v>
      </c>
      <c r="D128" s="35" t="s">
        <v>134</v>
      </c>
      <c r="E128" s="35" t="s">
        <v>185</v>
      </c>
      <c r="F128" s="35">
        <v>810</v>
      </c>
      <c r="G128" s="36">
        <f>3500000-156200-126700</f>
        <v>3217100</v>
      </c>
      <c r="H128" s="25">
        <v>-126700</v>
      </c>
    </row>
    <row r="129" spans="1:7" ht="33">
      <c r="A129" s="34" t="s">
        <v>79</v>
      </c>
      <c r="B129" s="52">
        <v>130</v>
      </c>
      <c r="C129" s="35" t="s">
        <v>133</v>
      </c>
      <c r="D129" s="35" t="s">
        <v>134</v>
      </c>
      <c r="E129" s="35" t="s">
        <v>186</v>
      </c>
      <c r="F129" s="35"/>
      <c r="G129" s="36">
        <f>G130</f>
        <v>240000</v>
      </c>
    </row>
    <row r="130" spans="1:7" ht="33">
      <c r="A130" s="34" t="s">
        <v>5</v>
      </c>
      <c r="B130" s="52">
        <v>130</v>
      </c>
      <c r="C130" s="35" t="s">
        <v>133</v>
      </c>
      <c r="D130" s="35" t="s">
        <v>134</v>
      </c>
      <c r="E130" s="35" t="s">
        <v>186</v>
      </c>
      <c r="F130" s="35" t="s">
        <v>33</v>
      </c>
      <c r="G130" s="36">
        <f>G131</f>
        <v>240000</v>
      </c>
    </row>
    <row r="131" spans="1:7" ht="33">
      <c r="A131" s="34" t="s">
        <v>6</v>
      </c>
      <c r="B131" s="52">
        <v>130</v>
      </c>
      <c r="C131" s="35" t="s">
        <v>133</v>
      </c>
      <c r="D131" s="35" t="s">
        <v>134</v>
      </c>
      <c r="E131" s="35" t="s">
        <v>186</v>
      </c>
      <c r="F131" s="35" t="s">
        <v>34</v>
      </c>
      <c r="G131" s="36">
        <v>240000</v>
      </c>
    </row>
    <row r="132" spans="1:7" ht="33" hidden="1">
      <c r="A132" s="34" t="s">
        <v>49</v>
      </c>
      <c r="B132" s="52">
        <v>130</v>
      </c>
      <c r="C132" s="35" t="s">
        <v>133</v>
      </c>
      <c r="D132" s="35" t="s">
        <v>134</v>
      </c>
      <c r="E132" s="35" t="s">
        <v>78</v>
      </c>
      <c r="F132" s="35" t="s">
        <v>48</v>
      </c>
      <c r="G132" s="36">
        <v>240000</v>
      </c>
    </row>
    <row r="133" spans="1:7" ht="33" hidden="1">
      <c r="A133" s="34" t="s">
        <v>77</v>
      </c>
      <c r="B133" s="52">
        <v>130</v>
      </c>
      <c r="C133" s="35" t="s">
        <v>133</v>
      </c>
      <c r="D133" s="35" t="s">
        <v>134</v>
      </c>
      <c r="E133" s="35" t="s">
        <v>80</v>
      </c>
      <c r="F133" s="35"/>
      <c r="G133" s="36">
        <f>G134</f>
        <v>0</v>
      </c>
    </row>
    <row r="134" spans="1:7" ht="16.5" hidden="1">
      <c r="A134" s="34" t="s">
        <v>7</v>
      </c>
      <c r="B134" s="52">
        <v>130</v>
      </c>
      <c r="C134" s="35" t="s">
        <v>133</v>
      </c>
      <c r="D134" s="35" t="s">
        <v>134</v>
      </c>
      <c r="E134" s="35" t="s">
        <v>80</v>
      </c>
      <c r="F134" s="35">
        <v>800</v>
      </c>
      <c r="G134" s="36">
        <f>G135</f>
        <v>0</v>
      </c>
    </row>
    <row r="135" spans="1:7" ht="49.5" hidden="1">
      <c r="A135" s="34" t="s">
        <v>18</v>
      </c>
      <c r="B135" s="52">
        <v>130</v>
      </c>
      <c r="C135" s="35" t="s">
        <v>133</v>
      </c>
      <c r="D135" s="35" t="s">
        <v>134</v>
      </c>
      <c r="E135" s="35" t="s">
        <v>80</v>
      </c>
      <c r="F135" s="35">
        <v>810</v>
      </c>
      <c r="G135" s="36"/>
    </row>
    <row r="136" spans="1:7" ht="16.5" hidden="1">
      <c r="A136" s="37" t="s">
        <v>87</v>
      </c>
      <c r="B136" s="53">
        <v>130</v>
      </c>
      <c r="C136" s="35" t="s">
        <v>133</v>
      </c>
      <c r="D136" s="35" t="s">
        <v>134</v>
      </c>
      <c r="E136" s="35" t="s">
        <v>88</v>
      </c>
      <c r="F136" s="35"/>
      <c r="G136" s="36">
        <f>G137</f>
        <v>0</v>
      </c>
    </row>
    <row r="137" spans="1:7" ht="16.5" hidden="1">
      <c r="A137" s="34" t="s">
        <v>7</v>
      </c>
      <c r="B137" s="52">
        <v>130</v>
      </c>
      <c r="C137" s="35" t="s">
        <v>133</v>
      </c>
      <c r="D137" s="35" t="s">
        <v>134</v>
      </c>
      <c r="E137" s="35" t="s">
        <v>88</v>
      </c>
      <c r="F137" s="35">
        <v>800</v>
      </c>
      <c r="G137" s="36">
        <f>G138</f>
        <v>0</v>
      </c>
    </row>
    <row r="138" spans="1:7" ht="49.5" hidden="1">
      <c r="A138" s="34" t="s">
        <v>18</v>
      </c>
      <c r="B138" s="52">
        <v>130</v>
      </c>
      <c r="C138" s="35" t="s">
        <v>133</v>
      </c>
      <c r="D138" s="35" t="s">
        <v>134</v>
      </c>
      <c r="E138" s="35" t="s">
        <v>88</v>
      </c>
      <c r="F138" s="35">
        <v>810</v>
      </c>
      <c r="G138" s="36"/>
    </row>
    <row r="139" spans="1:7" ht="33">
      <c r="A139" s="34" t="s">
        <v>112</v>
      </c>
      <c r="B139" s="52">
        <v>130</v>
      </c>
      <c r="C139" s="35" t="s">
        <v>133</v>
      </c>
      <c r="D139" s="35" t="s">
        <v>134</v>
      </c>
      <c r="E139" s="35" t="s">
        <v>187</v>
      </c>
      <c r="F139" s="35"/>
      <c r="G139" s="36">
        <f>G140+G143</f>
        <v>500000</v>
      </c>
    </row>
    <row r="140" spans="1:7" ht="33" hidden="1">
      <c r="A140" s="34" t="s">
        <v>5</v>
      </c>
      <c r="B140" s="52">
        <v>130</v>
      </c>
      <c r="C140" s="35" t="s">
        <v>133</v>
      </c>
      <c r="D140" s="35" t="s">
        <v>134</v>
      </c>
      <c r="E140" s="35" t="s">
        <v>111</v>
      </c>
      <c r="F140" s="35" t="s">
        <v>33</v>
      </c>
      <c r="G140" s="36">
        <f>G141</f>
        <v>0</v>
      </c>
    </row>
    <row r="141" spans="1:7" ht="33" hidden="1">
      <c r="A141" s="34" t="s">
        <v>6</v>
      </c>
      <c r="B141" s="52">
        <v>130</v>
      </c>
      <c r="C141" s="35" t="s">
        <v>133</v>
      </c>
      <c r="D141" s="35" t="s">
        <v>134</v>
      </c>
      <c r="E141" s="35" t="s">
        <v>111</v>
      </c>
      <c r="F141" s="35" t="s">
        <v>34</v>
      </c>
      <c r="G141" s="36">
        <f>G142</f>
        <v>0</v>
      </c>
    </row>
    <row r="142" spans="1:7" ht="33" hidden="1">
      <c r="A142" s="34" t="s">
        <v>49</v>
      </c>
      <c r="B142" s="52">
        <v>130</v>
      </c>
      <c r="C142" s="35" t="s">
        <v>133</v>
      </c>
      <c r="D142" s="35" t="s">
        <v>134</v>
      </c>
      <c r="E142" s="35" t="s">
        <v>111</v>
      </c>
      <c r="F142" s="35" t="s">
        <v>48</v>
      </c>
      <c r="G142" s="36"/>
    </row>
    <row r="143" spans="1:7" ht="33">
      <c r="A143" s="34" t="s">
        <v>5</v>
      </c>
      <c r="B143" s="52">
        <v>130</v>
      </c>
      <c r="C143" s="35" t="s">
        <v>133</v>
      </c>
      <c r="D143" s="35" t="s">
        <v>134</v>
      </c>
      <c r="E143" s="35" t="s">
        <v>187</v>
      </c>
      <c r="F143" s="35" t="s">
        <v>33</v>
      </c>
      <c r="G143" s="36">
        <f>G144</f>
        <v>500000</v>
      </c>
    </row>
    <row r="144" spans="1:7" ht="33">
      <c r="A144" s="34" t="s">
        <v>6</v>
      </c>
      <c r="B144" s="52">
        <v>130</v>
      </c>
      <c r="C144" s="35" t="s">
        <v>133</v>
      </c>
      <c r="D144" s="35" t="s">
        <v>134</v>
      </c>
      <c r="E144" s="35" t="s">
        <v>187</v>
      </c>
      <c r="F144" s="35" t="s">
        <v>34</v>
      </c>
      <c r="G144" s="36">
        <v>500000</v>
      </c>
    </row>
    <row r="145" spans="1:7" ht="16.5">
      <c r="A145" s="49" t="s">
        <v>23</v>
      </c>
      <c r="B145" s="59">
        <v>130</v>
      </c>
      <c r="C145" s="39" t="s">
        <v>133</v>
      </c>
      <c r="D145" s="39" t="s">
        <v>127</v>
      </c>
      <c r="E145" s="39"/>
      <c r="F145" s="39"/>
      <c r="G145" s="40">
        <f>G150+G159+G165+G168+G171+G177+G146+G162+G180+G183</f>
        <v>13106883.71</v>
      </c>
    </row>
    <row r="146" spans="1:7" ht="33" hidden="1">
      <c r="A146" s="34" t="s">
        <v>112</v>
      </c>
      <c r="B146" s="52">
        <v>130</v>
      </c>
      <c r="C146" s="52" t="s">
        <v>31</v>
      </c>
      <c r="D146" s="52" t="s">
        <v>31</v>
      </c>
      <c r="E146" s="35" t="s">
        <v>111</v>
      </c>
      <c r="F146" s="35"/>
      <c r="G146" s="36">
        <f>G147</f>
        <v>0</v>
      </c>
    </row>
    <row r="147" spans="1:7" ht="33" hidden="1">
      <c r="A147" s="34" t="s">
        <v>5</v>
      </c>
      <c r="B147" s="52">
        <v>130</v>
      </c>
      <c r="C147" s="52" t="s">
        <v>31</v>
      </c>
      <c r="D147" s="52" t="s">
        <v>31</v>
      </c>
      <c r="E147" s="35" t="s">
        <v>111</v>
      </c>
      <c r="F147" s="35" t="s">
        <v>33</v>
      </c>
      <c r="G147" s="36">
        <f>G148</f>
        <v>0</v>
      </c>
    </row>
    <row r="148" spans="1:7" ht="33" hidden="1">
      <c r="A148" s="34" t="s">
        <v>6</v>
      </c>
      <c r="B148" s="52">
        <v>130</v>
      </c>
      <c r="C148" s="52" t="s">
        <v>31</v>
      </c>
      <c r="D148" s="52" t="s">
        <v>31</v>
      </c>
      <c r="E148" s="35" t="s">
        <v>111</v>
      </c>
      <c r="F148" s="35" t="s">
        <v>34</v>
      </c>
      <c r="G148" s="36">
        <f>G149</f>
        <v>0</v>
      </c>
    </row>
    <row r="149" spans="1:7" ht="33" hidden="1">
      <c r="A149" s="34" t="s">
        <v>49</v>
      </c>
      <c r="B149" s="52">
        <v>130</v>
      </c>
      <c r="C149" s="52" t="s">
        <v>31</v>
      </c>
      <c r="D149" s="52" t="s">
        <v>31</v>
      </c>
      <c r="E149" s="35" t="s">
        <v>111</v>
      </c>
      <c r="F149" s="35" t="s">
        <v>48</v>
      </c>
      <c r="G149" s="36"/>
    </row>
    <row r="150" spans="1:7" ht="16.5">
      <c r="A150" s="34" t="s">
        <v>24</v>
      </c>
      <c r="B150" s="52">
        <v>130</v>
      </c>
      <c r="C150" s="35" t="s">
        <v>133</v>
      </c>
      <c r="D150" s="35" t="s">
        <v>127</v>
      </c>
      <c r="E150" s="35" t="s">
        <v>188</v>
      </c>
      <c r="F150" s="35"/>
      <c r="G150" s="36">
        <f>G153+G156+G158</f>
        <v>6200000</v>
      </c>
    </row>
    <row r="151" spans="1:7" ht="33" hidden="1">
      <c r="A151" s="34" t="s">
        <v>5</v>
      </c>
      <c r="B151" s="52">
        <v>130</v>
      </c>
      <c r="C151" s="52" t="s">
        <v>133</v>
      </c>
      <c r="D151" s="52" t="s">
        <v>127</v>
      </c>
      <c r="E151" s="35" t="s">
        <v>65</v>
      </c>
      <c r="F151" s="35" t="s">
        <v>33</v>
      </c>
      <c r="G151" s="36">
        <f>G152</f>
        <v>0</v>
      </c>
    </row>
    <row r="152" spans="1:7" ht="33" hidden="1">
      <c r="A152" s="34" t="s">
        <v>6</v>
      </c>
      <c r="B152" s="52">
        <v>130</v>
      </c>
      <c r="C152" s="52" t="s">
        <v>133</v>
      </c>
      <c r="D152" s="52" t="s">
        <v>127</v>
      </c>
      <c r="E152" s="35" t="s">
        <v>65</v>
      </c>
      <c r="F152" s="35" t="s">
        <v>34</v>
      </c>
      <c r="G152" s="36">
        <f>G153</f>
        <v>0</v>
      </c>
    </row>
    <row r="153" spans="1:7" ht="33" hidden="1">
      <c r="A153" s="34" t="s">
        <v>49</v>
      </c>
      <c r="B153" s="52">
        <v>130</v>
      </c>
      <c r="C153" s="52" t="s">
        <v>133</v>
      </c>
      <c r="D153" s="52" t="s">
        <v>127</v>
      </c>
      <c r="E153" s="35" t="s">
        <v>65</v>
      </c>
      <c r="F153" s="35" t="s">
        <v>48</v>
      </c>
      <c r="G153" s="36"/>
    </row>
    <row r="154" spans="1:7" ht="49.5" hidden="1">
      <c r="A154" s="34" t="s">
        <v>53</v>
      </c>
      <c r="B154" s="52">
        <v>130</v>
      </c>
      <c r="C154" s="52" t="s">
        <v>133</v>
      </c>
      <c r="D154" s="52" t="s">
        <v>127</v>
      </c>
      <c r="E154" s="35" t="s">
        <v>65</v>
      </c>
      <c r="F154" s="35" t="s">
        <v>51</v>
      </c>
      <c r="G154" s="36">
        <f>G155</f>
        <v>0</v>
      </c>
    </row>
    <row r="155" spans="1:7" ht="16.5" hidden="1">
      <c r="A155" s="34" t="s">
        <v>97</v>
      </c>
      <c r="B155" s="52">
        <v>130</v>
      </c>
      <c r="C155" s="52" t="s">
        <v>133</v>
      </c>
      <c r="D155" s="52" t="s">
        <v>127</v>
      </c>
      <c r="E155" s="35" t="s">
        <v>65</v>
      </c>
      <c r="F155" s="35" t="s">
        <v>96</v>
      </c>
      <c r="G155" s="36">
        <f>G156</f>
        <v>0</v>
      </c>
    </row>
    <row r="156" spans="1:7" ht="33" hidden="1">
      <c r="A156" s="34" t="s">
        <v>98</v>
      </c>
      <c r="B156" s="52">
        <v>130</v>
      </c>
      <c r="C156" s="52" t="s">
        <v>133</v>
      </c>
      <c r="D156" s="52" t="s">
        <v>127</v>
      </c>
      <c r="E156" s="35" t="s">
        <v>65</v>
      </c>
      <c r="F156" s="35" t="s">
        <v>52</v>
      </c>
      <c r="G156" s="36"/>
    </row>
    <row r="157" spans="1:7" ht="16.5">
      <c r="A157" s="34" t="s">
        <v>7</v>
      </c>
      <c r="B157" s="52">
        <v>130</v>
      </c>
      <c r="C157" s="35" t="s">
        <v>133</v>
      </c>
      <c r="D157" s="35" t="s">
        <v>127</v>
      </c>
      <c r="E157" s="35" t="s">
        <v>188</v>
      </c>
      <c r="F157" s="35">
        <v>800</v>
      </c>
      <c r="G157" s="36">
        <f>G158</f>
        <v>6200000</v>
      </c>
    </row>
    <row r="158" spans="1:7" ht="49.5">
      <c r="A158" s="34" t="s">
        <v>18</v>
      </c>
      <c r="B158" s="52">
        <v>130</v>
      </c>
      <c r="C158" s="35" t="s">
        <v>133</v>
      </c>
      <c r="D158" s="35" t="s">
        <v>127</v>
      </c>
      <c r="E158" s="35" t="s">
        <v>188</v>
      </c>
      <c r="F158" s="35">
        <v>810</v>
      </c>
      <c r="G158" s="36">
        <v>6200000</v>
      </c>
    </row>
    <row r="159" spans="1:7" ht="33">
      <c r="A159" s="34" t="s">
        <v>113</v>
      </c>
      <c r="B159" s="52">
        <v>130</v>
      </c>
      <c r="C159" s="35" t="s">
        <v>133</v>
      </c>
      <c r="D159" s="35" t="s">
        <v>127</v>
      </c>
      <c r="E159" s="35" t="s">
        <v>189</v>
      </c>
      <c r="F159" s="35"/>
      <c r="G159" s="36">
        <f>G160</f>
        <v>1600000</v>
      </c>
    </row>
    <row r="160" spans="1:7" ht="16.5">
      <c r="A160" s="34" t="s">
        <v>7</v>
      </c>
      <c r="B160" s="52">
        <v>130</v>
      </c>
      <c r="C160" s="35" t="s">
        <v>133</v>
      </c>
      <c r="D160" s="35" t="s">
        <v>127</v>
      </c>
      <c r="E160" s="35" t="s">
        <v>189</v>
      </c>
      <c r="F160" s="35">
        <v>800</v>
      </c>
      <c r="G160" s="36">
        <f>G161</f>
        <v>1600000</v>
      </c>
    </row>
    <row r="161" spans="1:7" ht="48" customHeight="1">
      <c r="A161" s="34" t="s">
        <v>18</v>
      </c>
      <c r="B161" s="52">
        <v>130</v>
      </c>
      <c r="C161" s="35" t="s">
        <v>133</v>
      </c>
      <c r="D161" s="35" t="s">
        <v>127</v>
      </c>
      <c r="E161" s="35" t="s">
        <v>189</v>
      </c>
      <c r="F161" s="35">
        <v>810</v>
      </c>
      <c r="G161" s="36">
        <v>1600000</v>
      </c>
    </row>
    <row r="162" spans="1:7" ht="49.5" hidden="1">
      <c r="A162" s="34" t="s">
        <v>121</v>
      </c>
      <c r="B162" s="52">
        <v>130</v>
      </c>
      <c r="C162" s="35" t="s">
        <v>133</v>
      </c>
      <c r="D162" s="35" t="s">
        <v>127</v>
      </c>
      <c r="E162" s="35" t="s">
        <v>190</v>
      </c>
      <c r="F162" s="35"/>
      <c r="G162" s="36">
        <f>G163</f>
        <v>0</v>
      </c>
    </row>
    <row r="163" spans="1:7" ht="16.5" hidden="1">
      <c r="A163" s="34" t="s">
        <v>7</v>
      </c>
      <c r="B163" s="52">
        <v>130</v>
      </c>
      <c r="C163" s="35" t="s">
        <v>133</v>
      </c>
      <c r="D163" s="35" t="s">
        <v>127</v>
      </c>
      <c r="E163" s="35" t="s">
        <v>190</v>
      </c>
      <c r="F163" s="35">
        <v>800</v>
      </c>
      <c r="G163" s="36">
        <f>G164</f>
        <v>0</v>
      </c>
    </row>
    <row r="164" spans="1:7" ht="49.5" hidden="1">
      <c r="A164" s="34" t="s">
        <v>18</v>
      </c>
      <c r="B164" s="52">
        <v>130</v>
      </c>
      <c r="C164" s="35" t="s">
        <v>133</v>
      </c>
      <c r="D164" s="35" t="s">
        <v>127</v>
      </c>
      <c r="E164" s="35" t="s">
        <v>190</v>
      </c>
      <c r="F164" s="35">
        <v>810</v>
      </c>
      <c r="G164" s="36"/>
    </row>
    <row r="165" spans="1:7" ht="16.5">
      <c r="A165" s="34" t="s">
        <v>66</v>
      </c>
      <c r="B165" s="52">
        <v>130</v>
      </c>
      <c r="C165" s="35" t="s">
        <v>133</v>
      </c>
      <c r="D165" s="35" t="s">
        <v>127</v>
      </c>
      <c r="E165" s="35" t="s">
        <v>191</v>
      </c>
      <c r="F165" s="35"/>
      <c r="G165" s="36">
        <f>G166</f>
        <v>490000</v>
      </c>
    </row>
    <row r="166" spans="1:7" ht="16.5">
      <c r="A166" s="34" t="s">
        <v>7</v>
      </c>
      <c r="B166" s="52">
        <v>130</v>
      </c>
      <c r="C166" s="35" t="s">
        <v>133</v>
      </c>
      <c r="D166" s="35" t="s">
        <v>127</v>
      </c>
      <c r="E166" s="35" t="s">
        <v>191</v>
      </c>
      <c r="F166" s="35">
        <v>800</v>
      </c>
      <c r="G166" s="36">
        <f>G167</f>
        <v>490000</v>
      </c>
    </row>
    <row r="167" spans="1:7" ht="49.5">
      <c r="A167" s="34" t="s">
        <v>18</v>
      </c>
      <c r="B167" s="52">
        <v>130</v>
      </c>
      <c r="C167" s="35" t="s">
        <v>133</v>
      </c>
      <c r="D167" s="35" t="s">
        <v>127</v>
      </c>
      <c r="E167" s="35" t="s">
        <v>191</v>
      </c>
      <c r="F167" s="35">
        <v>810</v>
      </c>
      <c r="G167" s="36">
        <v>490000</v>
      </c>
    </row>
    <row r="168" spans="1:7" ht="16.5">
      <c r="A168" s="34" t="s">
        <v>67</v>
      </c>
      <c r="B168" s="52">
        <v>130</v>
      </c>
      <c r="C168" s="35" t="s">
        <v>133</v>
      </c>
      <c r="D168" s="35" t="s">
        <v>127</v>
      </c>
      <c r="E168" s="35" t="s">
        <v>192</v>
      </c>
      <c r="F168" s="35"/>
      <c r="G168" s="36">
        <f>G169</f>
        <v>230000</v>
      </c>
    </row>
    <row r="169" spans="1:7" ht="16.5">
      <c r="A169" s="34" t="s">
        <v>7</v>
      </c>
      <c r="B169" s="52">
        <v>130</v>
      </c>
      <c r="C169" s="35" t="s">
        <v>133</v>
      </c>
      <c r="D169" s="35" t="s">
        <v>127</v>
      </c>
      <c r="E169" s="35" t="s">
        <v>192</v>
      </c>
      <c r="F169" s="35">
        <v>800</v>
      </c>
      <c r="G169" s="36">
        <f>G170</f>
        <v>230000</v>
      </c>
    </row>
    <row r="170" spans="1:7" ht="49.5">
      <c r="A170" s="34" t="s">
        <v>18</v>
      </c>
      <c r="B170" s="52">
        <v>130</v>
      </c>
      <c r="C170" s="35" t="s">
        <v>133</v>
      </c>
      <c r="D170" s="35" t="s">
        <v>127</v>
      </c>
      <c r="E170" s="35" t="s">
        <v>192</v>
      </c>
      <c r="F170" s="35">
        <v>810</v>
      </c>
      <c r="G170" s="36">
        <v>230000</v>
      </c>
    </row>
    <row r="171" spans="1:7" ht="16.5">
      <c r="A171" s="34" t="s">
        <v>35</v>
      </c>
      <c r="B171" s="52">
        <v>130</v>
      </c>
      <c r="C171" s="35" t="s">
        <v>133</v>
      </c>
      <c r="D171" s="35" t="s">
        <v>127</v>
      </c>
      <c r="E171" s="35" t="s">
        <v>193</v>
      </c>
      <c r="F171" s="35"/>
      <c r="G171" s="36">
        <f>G175+G172</f>
        <v>3286883.71</v>
      </c>
    </row>
    <row r="172" spans="1:7" ht="33">
      <c r="A172" s="34" t="s">
        <v>5</v>
      </c>
      <c r="B172" s="52">
        <v>130</v>
      </c>
      <c r="C172" s="35" t="s">
        <v>133</v>
      </c>
      <c r="D172" s="35" t="s">
        <v>127</v>
      </c>
      <c r="E172" s="35" t="s">
        <v>193</v>
      </c>
      <c r="F172" s="35" t="s">
        <v>33</v>
      </c>
      <c r="G172" s="36">
        <f>G173</f>
        <v>76510</v>
      </c>
    </row>
    <row r="173" spans="1:7" ht="33">
      <c r="A173" s="34" t="s">
        <v>6</v>
      </c>
      <c r="B173" s="52">
        <v>130</v>
      </c>
      <c r="C173" s="35" t="s">
        <v>133</v>
      </c>
      <c r="D173" s="35" t="s">
        <v>127</v>
      </c>
      <c r="E173" s="35" t="s">
        <v>193</v>
      </c>
      <c r="F173" s="35" t="s">
        <v>34</v>
      </c>
      <c r="G173" s="36">
        <f>65000+11510</f>
        <v>76510</v>
      </c>
    </row>
    <row r="174" spans="1:7" ht="33" hidden="1">
      <c r="A174" s="34" t="s">
        <v>49</v>
      </c>
      <c r="B174" s="52">
        <v>130</v>
      </c>
      <c r="C174" s="35" t="s">
        <v>133</v>
      </c>
      <c r="D174" s="35" t="s">
        <v>127</v>
      </c>
      <c r="E174" s="35" t="s">
        <v>193</v>
      </c>
      <c r="F174" s="35" t="s">
        <v>48</v>
      </c>
      <c r="G174" s="36">
        <v>65000</v>
      </c>
    </row>
    <row r="175" spans="1:7" ht="16.5">
      <c r="A175" s="34" t="s">
        <v>7</v>
      </c>
      <c r="B175" s="52">
        <v>130</v>
      </c>
      <c r="C175" s="35" t="s">
        <v>133</v>
      </c>
      <c r="D175" s="35" t="s">
        <v>127</v>
      </c>
      <c r="E175" s="35" t="s">
        <v>193</v>
      </c>
      <c r="F175" s="35">
        <v>800</v>
      </c>
      <c r="G175" s="36">
        <f>G176</f>
        <v>3210373.71</v>
      </c>
    </row>
    <row r="176" spans="1:7" ht="49.5">
      <c r="A176" s="34" t="s">
        <v>18</v>
      </c>
      <c r="B176" s="52">
        <v>130</v>
      </c>
      <c r="C176" s="35" t="s">
        <v>133</v>
      </c>
      <c r="D176" s="35" t="s">
        <v>127</v>
      </c>
      <c r="E176" s="35" t="s">
        <v>193</v>
      </c>
      <c r="F176" s="35">
        <v>810</v>
      </c>
      <c r="G176" s="36">
        <f>1838095+1383788.71-11510</f>
        <v>3210373.71</v>
      </c>
    </row>
    <row r="177" spans="1:7" ht="16.5">
      <c r="A177" s="34" t="s">
        <v>25</v>
      </c>
      <c r="B177" s="52">
        <v>130</v>
      </c>
      <c r="C177" s="35" t="s">
        <v>133</v>
      </c>
      <c r="D177" s="35" t="s">
        <v>127</v>
      </c>
      <c r="E177" s="35" t="s">
        <v>194</v>
      </c>
      <c r="F177" s="35"/>
      <c r="G177" s="36">
        <f>G178</f>
        <v>150000</v>
      </c>
    </row>
    <row r="178" spans="1:7" ht="16.5">
      <c r="A178" s="34" t="s">
        <v>7</v>
      </c>
      <c r="B178" s="52">
        <v>130</v>
      </c>
      <c r="C178" s="35" t="s">
        <v>133</v>
      </c>
      <c r="D178" s="35" t="s">
        <v>127</v>
      </c>
      <c r="E178" s="35" t="s">
        <v>194</v>
      </c>
      <c r="F178" s="35">
        <v>800</v>
      </c>
      <c r="G178" s="36">
        <f>G179</f>
        <v>150000</v>
      </c>
    </row>
    <row r="179" spans="1:7" ht="49.5">
      <c r="A179" s="34" t="s">
        <v>18</v>
      </c>
      <c r="B179" s="52">
        <v>130</v>
      </c>
      <c r="C179" s="35" t="s">
        <v>133</v>
      </c>
      <c r="D179" s="35" t="s">
        <v>127</v>
      </c>
      <c r="E179" s="35" t="s">
        <v>194</v>
      </c>
      <c r="F179" s="35">
        <v>810</v>
      </c>
      <c r="G179" s="36">
        <v>150000</v>
      </c>
    </row>
    <row r="180" spans="1:7" ht="33">
      <c r="A180" s="34" t="s">
        <v>204</v>
      </c>
      <c r="B180" s="52">
        <v>130</v>
      </c>
      <c r="C180" s="35" t="s">
        <v>133</v>
      </c>
      <c r="D180" s="35" t="s">
        <v>127</v>
      </c>
      <c r="E180" s="35" t="s">
        <v>202</v>
      </c>
      <c r="F180" s="35"/>
      <c r="G180" s="36">
        <f>G181</f>
        <v>400000</v>
      </c>
    </row>
    <row r="181" spans="1:7" ht="16.5">
      <c r="A181" s="34" t="s">
        <v>7</v>
      </c>
      <c r="B181" s="52">
        <v>130</v>
      </c>
      <c r="C181" s="35" t="s">
        <v>133</v>
      </c>
      <c r="D181" s="35" t="s">
        <v>127</v>
      </c>
      <c r="E181" s="35" t="s">
        <v>202</v>
      </c>
      <c r="F181" s="35">
        <v>800</v>
      </c>
      <c r="G181" s="36">
        <f>G182</f>
        <v>400000</v>
      </c>
    </row>
    <row r="182" spans="1:7" ht="49.5">
      <c r="A182" s="34" t="s">
        <v>18</v>
      </c>
      <c r="B182" s="52">
        <v>130</v>
      </c>
      <c r="C182" s="35" t="s">
        <v>133</v>
      </c>
      <c r="D182" s="35" t="s">
        <v>127</v>
      </c>
      <c r="E182" s="35" t="s">
        <v>202</v>
      </c>
      <c r="F182" s="35">
        <v>810</v>
      </c>
      <c r="G182" s="36">
        <v>400000</v>
      </c>
    </row>
    <row r="183" spans="1:7" ht="49.5">
      <c r="A183" s="34" t="s">
        <v>205</v>
      </c>
      <c r="B183" s="52">
        <v>130</v>
      </c>
      <c r="C183" s="35" t="s">
        <v>133</v>
      </c>
      <c r="D183" s="35" t="s">
        <v>127</v>
      </c>
      <c r="E183" s="35" t="s">
        <v>203</v>
      </c>
      <c r="F183" s="35"/>
      <c r="G183" s="36">
        <f>G184</f>
        <v>750000</v>
      </c>
    </row>
    <row r="184" spans="1:7" ht="16.5">
      <c r="A184" s="34" t="s">
        <v>7</v>
      </c>
      <c r="B184" s="52">
        <v>130</v>
      </c>
      <c r="C184" s="35" t="s">
        <v>133</v>
      </c>
      <c r="D184" s="35" t="s">
        <v>127</v>
      </c>
      <c r="E184" s="35" t="s">
        <v>203</v>
      </c>
      <c r="F184" s="35">
        <v>800</v>
      </c>
      <c r="G184" s="36">
        <f>G185</f>
        <v>750000</v>
      </c>
    </row>
    <row r="185" spans="1:7" ht="50.25" thickBot="1">
      <c r="A185" s="34" t="s">
        <v>18</v>
      </c>
      <c r="B185" s="52">
        <v>130</v>
      </c>
      <c r="C185" s="35" t="s">
        <v>133</v>
      </c>
      <c r="D185" s="35" t="s">
        <v>127</v>
      </c>
      <c r="E185" s="35" t="s">
        <v>203</v>
      </c>
      <c r="F185" s="35">
        <v>810</v>
      </c>
      <c r="G185" s="36">
        <v>750000</v>
      </c>
    </row>
    <row r="186" spans="1:7" ht="17.25" thickBot="1">
      <c r="A186" s="27" t="s">
        <v>26</v>
      </c>
      <c r="B186" s="50">
        <v>130</v>
      </c>
      <c r="C186" s="28" t="s">
        <v>135</v>
      </c>
      <c r="D186" s="28" t="s">
        <v>126</v>
      </c>
      <c r="E186" s="28"/>
      <c r="F186" s="28"/>
      <c r="G186" s="30">
        <f>G187+G192</f>
        <v>218832</v>
      </c>
    </row>
    <row r="187" spans="1:7" ht="16.5">
      <c r="A187" s="31" t="s">
        <v>27</v>
      </c>
      <c r="B187" s="51">
        <v>130</v>
      </c>
      <c r="C187" s="32" t="s">
        <v>135</v>
      </c>
      <c r="D187" s="32" t="s">
        <v>125</v>
      </c>
      <c r="E187" s="32"/>
      <c r="F187" s="32"/>
      <c r="G187" s="33">
        <f>G188</f>
        <v>218832</v>
      </c>
    </row>
    <row r="188" spans="1:7" ht="16.5">
      <c r="A188" s="34" t="s">
        <v>90</v>
      </c>
      <c r="B188" s="52">
        <v>130</v>
      </c>
      <c r="C188" s="35" t="s">
        <v>135</v>
      </c>
      <c r="D188" s="35" t="s">
        <v>125</v>
      </c>
      <c r="E188" s="35" t="s">
        <v>171</v>
      </c>
      <c r="F188" s="35"/>
      <c r="G188" s="36">
        <f>G189</f>
        <v>218832</v>
      </c>
    </row>
    <row r="189" spans="1:7" ht="16.5">
      <c r="A189" s="34" t="s">
        <v>28</v>
      </c>
      <c r="B189" s="52">
        <v>130</v>
      </c>
      <c r="C189" s="35" t="s">
        <v>135</v>
      </c>
      <c r="D189" s="35" t="s">
        <v>125</v>
      </c>
      <c r="E189" s="35" t="s">
        <v>171</v>
      </c>
      <c r="F189" s="35">
        <v>300</v>
      </c>
      <c r="G189" s="36">
        <f>G190</f>
        <v>218832</v>
      </c>
    </row>
    <row r="190" spans="1:7" ht="49.5">
      <c r="A190" s="37" t="s">
        <v>44</v>
      </c>
      <c r="B190" s="53">
        <v>130</v>
      </c>
      <c r="C190" s="35" t="s">
        <v>135</v>
      </c>
      <c r="D190" s="35" t="s">
        <v>125</v>
      </c>
      <c r="E190" s="35" t="s">
        <v>171</v>
      </c>
      <c r="F190" s="35" t="s">
        <v>42</v>
      </c>
      <c r="G190" s="36">
        <v>218832</v>
      </c>
    </row>
    <row r="191" spans="1:7" ht="0.75" customHeight="1" thickBot="1">
      <c r="A191" s="37" t="s">
        <v>45</v>
      </c>
      <c r="B191" s="53">
        <v>130</v>
      </c>
      <c r="C191" s="35" t="s">
        <v>135</v>
      </c>
      <c r="D191" s="35" t="s">
        <v>125</v>
      </c>
      <c r="E191" s="35" t="s">
        <v>61</v>
      </c>
      <c r="F191" s="35" t="s">
        <v>43</v>
      </c>
      <c r="G191" s="36">
        <f>313125-94293</f>
        <v>218832</v>
      </c>
    </row>
    <row r="192" spans="1:7" ht="0.75" customHeight="1" hidden="1" thickBot="1">
      <c r="A192" s="23" t="s">
        <v>55</v>
      </c>
      <c r="B192" s="60">
        <v>130</v>
      </c>
      <c r="C192" s="8" t="s">
        <v>54</v>
      </c>
      <c r="D192" s="8" t="s">
        <v>54</v>
      </c>
      <c r="E192" s="8"/>
      <c r="F192" s="8"/>
      <c r="G192" s="21">
        <f>G193</f>
        <v>0</v>
      </c>
    </row>
    <row r="193" spans="1:7" ht="17.25" hidden="1" thickBot="1">
      <c r="A193" s="9" t="s">
        <v>13</v>
      </c>
      <c r="B193" s="17">
        <v>130</v>
      </c>
      <c r="C193" s="10" t="s">
        <v>54</v>
      </c>
      <c r="D193" s="10" t="s">
        <v>54</v>
      </c>
      <c r="E193" s="10"/>
      <c r="F193" s="10"/>
      <c r="G193" s="19">
        <f>G194</f>
        <v>0</v>
      </c>
    </row>
    <row r="194" spans="1:7" ht="17.25" hidden="1" thickBot="1">
      <c r="A194" s="9" t="s">
        <v>28</v>
      </c>
      <c r="B194" s="17">
        <v>130</v>
      </c>
      <c r="C194" s="10" t="s">
        <v>54</v>
      </c>
      <c r="D194" s="10" t="s">
        <v>54</v>
      </c>
      <c r="E194" s="10"/>
      <c r="F194" s="10">
        <v>300</v>
      </c>
      <c r="G194" s="19">
        <f>G195</f>
        <v>0</v>
      </c>
    </row>
    <row r="195" spans="1:7" ht="50.25" hidden="1" thickBot="1">
      <c r="A195" s="11" t="s">
        <v>44</v>
      </c>
      <c r="B195" s="24">
        <v>130</v>
      </c>
      <c r="C195" s="10" t="s">
        <v>54</v>
      </c>
      <c r="D195" s="10" t="s">
        <v>54</v>
      </c>
      <c r="E195" s="10"/>
      <c r="F195" s="10" t="s">
        <v>42</v>
      </c>
      <c r="G195" s="19">
        <f>G196</f>
        <v>0</v>
      </c>
    </row>
    <row r="196" spans="1:7" ht="50.25" hidden="1" thickBot="1">
      <c r="A196" s="11" t="s">
        <v>45</v>
      </c>
      <c r="B196" s="24">
        <v>130</v>
      </c>
      <c r="C196" s="10" t="s">
        <v>54</v>
      </c>
      <c r="D196" s="10" t="s">
        <v>54</v>
      </c>
      <c r="E196" s="10"/>
      <c r="F196" s="10" t="s">
        <v>43</v>
      </c>
      <c r="G196" s="19"/>
    </row>
    <row r="197" spans="1:8" ht="17.25" thickBot="1">
      <c r="A197" s="12" t="s">
        <v>29</v>
      </c>
      <c r="B197" s="18"/>
      <c r="C197" s="13"/>
      <c r="D197" s="13"/>
      <c r="E197" s="13"/>
      <c r="F197" s="13"/>
      <c r="G197" s="22">
        <f>G8+G26</f>
        <v>42102390.44</v>
      </c>
      <c r="H197" s="25">
        <f>SUM(H8:H190)</f>
        <v>2407297.74</v>
      </c>
    </row>
    <row r="199" ht="16.5">
      <c r="G199" s="26">
        <f>G197-'Приложение 7 прогр'!J197</f>
        <v>0</v>
      </c>
    </row>
    <row r="200" ht="16.5">
      <c r="G200" s="70"/>
    </row>
    <row r="201" ht="16.5">
      <c r="G201" s="26"/>
    </row>
  </sheetData>
  <sheetProtection/>
  <mergeCells count="3">
    <mergeCell ref="A3:G3"/>
    <mergeCell ref="C2:G2"/>
    <mergeCell ref="C1:G1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view="pageBreakPreview" zoomScaleSheetLayoutView="100" workbookViewId="0" topLeftCell="B1">
      <selection activeCell="C1" sqref="C1:H1"/>
    </sheetView>
  </sheetViews>
  <sheetFormatPr defaultColWidth="9.00390625" defaultRowHeight="15.75"/>
  <cols>
    <col min="1" max="1" width="58.125" style="1" customWidth="1"/>
    <col min="2" max="2" width="7.375" style="14" customWidth="1"/>
    <col min="3" max="4" width="5.75390625" style="1" customWidth="1"/>
    <col min="5" max="5" width="16.125" style="1" customWidth="1"/>
    <col min="6" max="6" width="9.00390625" style="1" customWidth="1"/>
    <col min="7" max="8" width="19.75390625" style="1" customWidth="1"/>
    <col min="9" max="9" width="15.50390625" style="1" customWidth="1"/>
    <col min="10" max="16384" width="9.00390625" style="1" customWidth="1"/>
  </cols>
  <sheetData>
    <row r="1" spans="2:8" ht="60.75" customHeight="1">
      <c r="B1" s="1"/>
      <c r="C1" s="145" t="s">
        <v>244</v>
      </c>
      <c r="D1" s="145"/>
      <c r="E1" s="145"/>
      <c r="F1" s="145"/>
      <c r="G1" s="145"/>
      <c r="H1" s="145"/>
    </row>
    <row r="2" spans="2:8" ht="60.75" customHeight="1">
      <c r="B2" s="1"/>
      <c r="C2" s="145" t="s">
        <v>236</v>
      </c>
      <c r="D2" s="145"/>
      <c r="E2" s="145"/>
      <c r="F2" s="145"/>
      <c r="G2" s="145"/>
      <c r="H2" s="145"/>
    </row>
    <row r="3" spans="1:8" ht="47.25" customHeight="1">
      <c r="A3" s="142" t="s">
        <v>208</v>
      </c>
      <c r="B3" s="142"/>
      <c r="C3" s="143"/>
      <c r="D3" s="143"/>
      <c r="E3" s="143"/>
      <c r="F3" s="143"/>
      <c r="G3" s="143"/>
      <c r="H3" s="143"/>
    </row>
    <row r="5" ht="17.25" thickBot="1">
      <c r="H5" s="61" t="s">
        <v>0</v>
      </c>
    </row>
    <row r="6" spans="1:8" ht="17.25" thickBot="1">
      <c r="A6" s="2" t="s">
        <v>1</v>
      </c>
      <c r="B6" s="15" t="s">
        <v>136</v>
      </c>
      <c r="C6" s="3" t="s">
        <v>124</v>
      </c>
      <c r="D6" s="3" t="s">
        <v>137</v>
      </c>
      <c r="E6" s="3" t="s">
        <v>122</v>
      </c>
      <c r="F6" s="3" t="s">
        <v>123</v>
      </c>
      <c r="G6" s="73" t="s">
        <v>209</v>
      </c>
      <c r="H6" s="4" t="s">
        <v>210</v>
      </c>
    </row>
    <row r="7" spans="1:8" ht="17.25" thickBot="1">
      <c r="A7" s="65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  <c r="G7" s="74">
        <v>7</v>
      </c>
      <c r="H7" s="75">
        <v>8</v>
      </c>
    </row>
    <row r="8" spans="1:8" ht="17.25" thickBot="1">
      <c r="A8" s="2" t="s">
        <v>40</v>
      </c>
      <c r="B8" s="15">
        <v>112</v>
      </c>
      <c r="C8" s="3"/>
      <c r="D8" s="3"/>
      <c r="E8" s="3"/>
      <c r="F8" s="3"/>
      <c r="G8" s="76">
        <f>G9+G21</f>
        <v>599724</v>
      </c>
      <c r="H8" s="77">
        <f>H9+H21</f>
        <v>636654</v>
      </c>
    </row>
    <row r="9" spans="1:8" ht="17.25" thickBot="1">
      <c r="A9" s="27" t="s">
        <v>2</v>
      </c>
      <c r="B9" s="50">
        <v>112</v>
      </c>
      <c r="C9" s="28" t="s">
        <v>125</v>
      </c>
      <c r="D9" s="28" t="s">
        <v>126</v>
      </c>
      <c r="E9" s="29"/>
      <c r="F9" s="29"/>
      <c r="G9" s="78">
        <f>G10</f>
        <v>505431</v>
      </c>
      <c r="H9" s="79">
        <f>H10</f>
        <v>542361</v>
      </c>
    </row>
    <row r="10" spans="1:8" ht="49.5">
      <c r="A10" s="31" t="s">
        <v>3</v>
      </c>
      <c r="B10" s="51">
        <v>112</v>
      </c>
      <c r="C10" s="32" t="s">
        <v>125</v>
      </c>
      <c r="D10" s="32" t="s">
        <v>127</v>
      </c>
      <c r="E10" s="32"/>
      <c r="F10" s="32"/>
      <c r="G10" s="80">
        <f>G11</f>
        <v>505431</v>
      </c>
      <c r="H10" s="81">
        <f>H11</f>
        <v>542361</v>
      </c>
    </row>
    <row r="11" spans="1:8" ht="33">
      <c r="A11" s="34" t="s">
        <v>4</v>
      </c>
      <c r="B11" s="52">
        <v>112</v>
      </c>
      <c r="C11" s="35" t="s">
        <v>125</v>
      </c>
      <c r="D11" s="35" t="s">
        <v>127</v>
      </c>
      <c r="E11" s="35" t="s">
        <v>211</v>
      </c>
      <c r="F11" s="35"/>
      <c r="G11" s="82">
        <f>G12+G16+G19</f>
        <v>505431</v>
      </c>
      <c r="H11" s="83">
        <f>H12+H16+H19</f>
        <v>542361</v>
      </c>
    </row>
    <row r="12" spans="1:8" ht="66">
      <c r="A12" s="37" t="s">
        <v>95</v>
      </c>
      <c r="B12" s="52">
        <v>112</v>
      </c>
      <c r="C12" s="35" t="s">
        <v>125</v>
      </c>
      <c r="D12" s="35" t="s">
        <v>127</v>
      </c>
      <c r="E12" s="35" t="s">
        <v>211</v>
      </c>
      <c r="F12" s="35">
        <v>100</v>
      </c>
      <c r="G12" s="82">
        <f>G13</f>
        <v>219150</v>
      </c>
      <c r="H12" s="83">
        <f>H13</f>
        <v>219150</v>
      </c>
    </row>
    <row r="13" spans="1:8" ht="33">
      <c r="A13" s="37" t="s">
        <v>94</v>
      </c>
      <c r="B13" s="52">
        <v>112</v>
      </c>
      <c r="C13" s="35" t="s">
        <v>125</v>
      </c>
      <c r="D13" s="35" t="s">
        <v>127</v>
      </c>
      <c r="E13" s="35" t="s">
        <v>211</v>
      </c>
      <c r="F13" s="35">
        <v>120</v>
      </c>
      <c r="G13" s="82">
        <f>G14+G15</f>
        <v>219150</v>
      </c>
      <c r="H13" s="83">
        <f>H14+H15</f>
        <v>219150</v>
      </c>
    </row>
    <row r="14" spans="1:8" ht="49.5" hidden="1">
      <c r="A14" s="37" t="s">
        <v>93</v>
      </c>
      <c r="B14" s="53">
        <v>112</v>
      </c>
      <c r="C14" s="35" t="s">
        <v>125</v>
      </c>
      <c r="D14" s="35" t="s">
        <v>127</v>
      </c>
      <c r="E14" s="35" t="s">
        <v>211</v>
      </c>
      <c r="F14" s="35" t="s">
        <v>46</v>
      </c>
      <c r="G14" s="82">
        <v>168320</v>
      </c>
      <c r="H14" s="83">
        <v>168320</v>
      </c>
    </row>
    <row r="15" spans="1:8" ht="66" hidden="1">
      <c r="A15" s="37" t="s">
        <v>92</v>
      </c>
      <c r="B15" s="53">
        <v>112</v>
      </c>
      <c r="C15" s="35" t="s">
        <v>125</v>
      </c>
      <c r="D15" s="35" t="s">
        <v>127</v>
      </c>
      <c r="E15" s="35" t="s">
        <v>211</v>
      </c>
      <c r="F15" s="35" t="s">
        <v>91</v>
      </c>
      <c r="G15" s="82">
        <v>50830</v>
      </c>
      <c r="H15" s="83">
        <v>50830</v>
      </c>
    </row>
    <row r="16" spans="1:8" ht="33">
      <c r="A16" s="34" t="s">
        <v>5</v>
      </c>
      <c r="B16" s="52">
        <v>112</v>
      </c>
      <c r="C16" s="35" t="s">
        <v>125</v>
      </c>
      <c r="D16" s="35" t="s">
        <v>127</v>
      </c>
      <c r="E16" s="35" t="s">
        <v>211</v>
      </c>
      <c r="F16" s="35">
        <v>200</v>
      </c>
      <c r="G16" s="82">
        <f>G17</f>
        <v>286281</v>
      </c>
      <c r="H16" s="83">
        <f>H17</f>
        <v>323211</v>
      </c>
    </row>
    <row r="17" spans="1:8" ht="33">
      <c r="A17" s="34" t="s">
        <v>6</v>
      </c>
      <c r="B17" s="52">
        <v>112</v>
      </c>
      <c r="C17" s="35" t="s">
        <v>125</v>
      </c>
      <c r="D17" s="35" t="s">
        <v>127</v>
      </c>
      <c r="E17" s="35" t="s">
        <v>211</v>
      </c>
      <c r="F17" s="35">
        <v>240</v>
      </c>
      <c r="G17" s="82">
        <f>G18</f>
        <v>286281</v>
      </c>
      <c r="H17" s="83">
        <f>H18</f>
        <v>323211</v>
      </c>
    </row>
    <row r="18" spans="1:8" s="72" customFormat="1" ht="33" hidden="1">
      <c r="A18" s="37" t="s">
        <v>49</v>
      </c>
      <c r="B18" s="53">
        <v>112</v>
      </c>
      <c r="C18" s="35" t="s">
        <v>125</v>
      </c>
      <c r="D18" s="35" t="s">
        <v>127</v>
      </c>
      <c r="E18" s="35" t="s">
        <v>211</v>
      </c>
      <c r="F18" s="35" t="s">
        <v>48</v>
      </c>
      <c r="G18" s="82">
        <v>286281</v>
      </c>
      <c r="H18" s="83">
        <v>323211</v>
      </c>
    </row>
    <row r="19" spans="1:8" s="72" customFormat="1" ht="0.75" customHeight="1" thickBot="1">
      <c r="A19" s="34" t="s">
        <v>7</v>
      </c>
      <c r="B19" s="52">
        <v>112</v>
      </c>
      <c r="C19" s="35" t="s">
        <v>212</v>
      </c>
      <c r="D19" s="35" t="s">
        <v>212</v>
      </c>
      <c r="E19" s="35" t="s">
        <v>211</v>
      </c>
      <c r="F19" s="35">
        <v>800</v>
      </c>
      <c r="G19" s="82">
        <f>G20</f>
        <v>0</v>
      </c>
      <c r="H19" s="83">
        <f>H20</f>
        <v>0</v>
      </c>
    </row>
    <row r="20" spans="1:8" s="72" customFormat="1" ht="17.25" hidden="1" thickBot="1">
      <c r="A20" s="34" t="s">
        <v>213</v>
      </c>
      <c r="B20" s="52">
        <v>112</v>
      </c>
      <c r="C20" s="35" t="s">
        <v>212</v>
      </c>
      <c r="D20" s="35" t="s">
        <v>212</v>
      </c>
      <c r="E20" s="35" t="s">
        <v>211</v>
      </c>
      <c r="F20" s="35">
        <v>852</v>
      </c>
      <c r="G20" s="82"/>
      <c r="H20" s="83"/>
    </row>
    <row r="21" spans="1:8" s="72" customFormat="1" ht="17.25" thickBot="1">
      <c r="A21" s="2" t="s">
        <v>26</v>
      </c>
      <c r="B21" s="15">
        <v>112</v>
      </c>
      <c r="C21" s="5" t="s">
        <v>135</v>
      </c>
      <c r="D21" s="5" t="s">
        <v>126</v>
      </c>
      <c r="E21" s="5"/>
      <c r="F21" s="5"/>
      <c r="G21" s="76">
        <f aca="true" t="shared" si="0" ref="G21:H25">G22</f>
        <v>94293</v>
      </c>
      <c r="H21" s="77">
        <f t="shared" si="0"/>
        <v>94293</v>
      </c>
    </row>
    <row r="22" spans="1:8" s="72" customFormat="1" ht="16.5">
      <c r="A22" s="7" t="s">
        <v>27</v>
      </c>
      <c r="B22" s="16">
        <v>112</v>
      </c>
      <c r="C22" s="8" t="s">
        <v>135</v>
      </c>
      <c r="D22" s="8" t="s">
        <v>125</v>
      </c>
      <c r="E22" s="8" t="s">
        <v>214</v>
      </c>
      <c r="F22" s="8"/>
      <c r="G22" s="84">
        <f t="shared" si="0"/>
        <v>94293</v>
      </c>
      <c r="H22" s="85">
        <f t="shared" si="0"/>
        <v>94293</v>
      </c>
    </row>
    <row r="23" spans="1:8" s="72" customFormat="1" ht="16.5">
      <c r="A23" s="9" t="s">
        <v>90</v>
      </c>
      <c r="B23" s="17">
        <v>112</v>
      </c>
      <c r="C23" s="10" t="s">
        <v>135</v>
      </c>
      <c r="D23" s="10" t="s">
        <v>125</v>
      </c>
      <c r="E23" s="10" t="s">
        <v>61</v>
      </c>
      <c r="F23" s="10"/>
      <c r="G23" s="86">
        <f t="shared" si="0"/>
        <v>94293</v>
      </c>
      <c r="H23" s="87">
        <f t="shared" si="0"/>
        <v>94293</v>
      </c>
    </row>
    <row r="24" spans="1:8" s="72" customFormat="1" ht="16.5">
      <c r="A24" s="9" t="s">
        <v>28</v>
      </c>
      <c r="B24" s="17">
        <v>112</v>
      </c>
      <c r="C24" s="10" t="s">
        <v>135</v>
      </c>
      <c r="D24" s="10" t="s">
        <v>125</v>
      </c>
      <c r="E24" s="10" t="s">
        <v>61</v>
      </c>
      <c r="F24" s="10">
        <v>300</v>
      </c>
      <c r="G24" s="86">
        <f t="shared" si="0"/>
        <v>94293</v>
      </c>
      <c r="H24" s="87">
        <f t="shared" si="0"/>
        <v>94293</v>
      </c>
    </row>
    <row r="25" spans="1:8" s="72" customFormat="1" ht="50.25" thickBot="1">
      <c r="A25" s="9" t="s">
        <v>44</v>
      </c>
      <c r="B25" s="17">
        <v>112</v>
      </c>
      <c r="C25" s="10" t="s">
        <v>135</v>
      </c>
      <c r="D25" s="10" t="s">
        <v>125</v>
      </c>
      <c r="E25" s="10" t="s">
        <v>61</v>
      </c>
      <c r="F25" s="10" t="s">
        <v>42</v>
      </c>
      <c r="G25" s="86">
        <f t="shared" si="0"/>
        <v>94293</v>
      </c>
      <c r="H25" s="87">
        <f t="shared" si="0"/>
        <v>94293</v>
      </c>
    </row>
    <row r="26" spans="1:8" s="72" customFormat="1" ht="50.25" hidden="1" thickBot="1">
      <c r="A26" s="9" t="s">
        <v>45</v>
      </c>
      <c r="B26" s="17">
        <v>112</v>
      </c>
      <c r="C26" s="10" t="s">
        <v>135</v>
      </c>
      <c r="D26" s="10" t="s">
        <v>125</v>
      </c>
      <c r="E26" s="10" t="s">
        <v>61</v>
      </c>
      <c r="F26" s="10" t="s">
        <v>43</v>
      </c>
      <c r="G26" s="86">
        <v>94293</v>
      </c>
      <c r="H26" s="87">
        <v>94293</v>
      </c>
    </row>
    <row r="27" spans="1:8" s="72" customFormat="1" ht="17.25" thickBot="1">
      <c r="A27" s="2" t="s">
        <v>41</v>
      </c>
      <c r="B27" s="15">
        <v>130</v>
      </c>
      <c r="C27" s="3"/>
      <c r="D27" s="3"/>
      <c r="E27" s="3"/>
      <c r="F27" s="3"/>
      <c r="G27" s="76">
        <f>G28+G56+G86+G176+G187</f>
        <v>35969606</v>
      </c>
      <c r="H27" s="77">
        <f>H28+H56+H86+H176+H187</f>
        <v>36467166</v>
      </c>
    </row>
    <row r="28" spans="1:8" s="72" customFormat="1" ht="17.25" thickBot="1">
      <c r="A28" s="2" t="s">
        <v>2</v>
      </c>
      <c r="B28" s="15">
        <v>130</v>
      </c>
      <c r="C28" s="5" t="s">
        <v>125</v>
      </c>
      <c r="D28" s="5" t="s">
        <v>126</v>
      </c>
      <c r="E28" s="6"/>
      <c r="F28" s="6"/>
      <c r="G28" s="76">
        <f>G29+G33+G37</f>
        <v>501700</v>
      </c>
      <c r="H28" s="77">
        <f>H29+H33+H37</f>
        <v>504700</v>
      </c>
    </row>
    <row r="29" spans="1:8" s="72" customFormat="1" ht="49.5" hidden="1">
      <c r="A29" s="38" t="s">
        <v>8</v>
      </c>
      <c r="B29" s="54">
        <v>130</v>
      </c>
      <c r="C29" s="39" t="s">
        <v>125</v>
      </c>
      <c r="D29" s="39" t="s">
        <v>138</v>
      </c>
      <c r="E29" s="39"/>
      <c r="F29" s="39"/>
      <c r="G29" s="88">
        <f aca="true" t="shared" si="1" ref="G29:H31">G30</f>
        <v>0</v>
      </c>
      <c r="H29" s="89">
        <f t="shared" si="1"/>
        <v>0</v>
      </c>
    </row>
    <row r="30" spans="1:8" s="72" customFormat="1" ht="16.5" hidden="1">
      <c r="A30" s="34" t="s">
        <v>9</v>
      </c>
      <c r="B30" s="52">
        <v>130</v>
      </c>
      <c r="C30" s="35" t="s">
        <v>125</v>
      </c>
      <c r="D30" s="35" t="s">
        <v>138</v>
      </c>
      <c r="E30" s="35" t="s">
        <v>215</v>
      </c>
      <c r="F30" s="35"/>
      <c r="G30" s="82">
        <f t="shared" si="1"/>
        <v>0</v>
      </c>
      <c r="H30" s="83">
        <f t="shared" si="1"/>
        <v>0</v>
      </c>
    </row>
    <row r="31" spans="1:8" s="72" customFormat="1" ht="16.5" hidden="1">
      <c r="A31" s="34" t="s">
        <v>10</v>
      </c>
      <c r="B31" s="52">
        <v>130</v>
      </c>
      <c r="C31" s="35" t="s">
        <v>125</v>
      </c>
      <c r="D31" s="35" t="s">
        <v>138</v>
      </c>
      <c r="E31" s="35" t="s">
        <v>215</v>
      </c>
      <c r="F31" s="35">
        <v>500</v>
      </c>
      <c r="G31" s="82">
        <f t="shared" si="1"/>
        <v>0</v>
      </c>
      <c r="H31" s="83">
        <f t="shared" si="1"/>
        <v>0</v>
      </c>
    </row>
    <row r="32" spans="1:8" s="72" customFormat="1" ht="16.5" hidden="1">
      <c r="A32" s="34" t="s">
        <v>11</v>
      </c>
      <c r="B32" s="52">
        <v>130</v>
      </c>
      <c r="C32" s="35" t="s">
        <v>125</v>
      </c>
      <c r="D32" s="35" t="s">
        <v>138</v>
      </c>
      <c r="E32" s="35" t="s">
        <v>215</v>
      </c>
      <c r="F32" s="35">
        <v>540</v>
      </c>
      <c r="G32" s="82"/>
      <c r="H32" s="83"/>
    </row>
    <row r="33" spans="1:8" s="72" customFormat="1" ht="16.5">
      <c r="A33" s="38" t="s">
        <v>12</v>
      </c>
      <c r="B33" s="54">
        <v>130</v>
      </c>
      <c r="C33" s="39" t="s">
        <v>125</v>
      </c>
      <c r="D33" s="39" t="s">
        <v>128</v>
      </c>
      <c r="E33" s="39"/>
      <c r="F33" s="39"/>
      <c r="G33" s="88">
        <f aca="true" t="shared" si="2" ref="G33:H35">G34</f>
        <v>300000</v>
      </c>
      <c r="H33" s="89">
        <f t="shared" si="2"/>
        <v>300000</v>
      </c>
    </row>
    <row r="34" spans="1:8" s="72" customFormat="1" ht="16.5">
      <c r="A34" s="34" t="s">
        <v>13</v>
      </c>
      <c r="B34" s="52">
        <v>130</v>
      </c>
      <c r="C34" s="35" t="s">
        <v>125</v>
      </c>
      <c r="D34" s="35" t="s">
        <v>128</v>
      </c>
      <c r="E34" s="35" t="s">
        <v>56</v>
      </c>
      <c r="F34" s="35"/>
      <c r="G34" s="82">
        <f t="shared" si="2"/>
        <v>300000</v>
      </c>
      <c r="H34" s="83">
        <f t="shared" si="2"/>
        <v>300000</v>
      </c>
    </row>
    <row r="35" spans="1:8" s="72" customFormat="1" ht="16.5">
      <c r="A35" s="34" t="s">
        <v>7</v>
      </c>
      <c r="B35" s="52">
        <v>130</v>
      </c>
      <c r="C35" s="35" t="s">
        <v>125</v>
      </c>
      <c r="D35" s="35" t="s">
        <v>128</v>
      </c>
      <c r="E35" s="35" t="s">
        <v>56</v>
      </c>
      <c r="F35" s="35">
        <v>800</v>
      </c>
      <c r="G35" s="82">
        <f t="shared" si="2"/>
        <v>300000</v>
      </c>
      <c r="H35" s="83">
        <f t="shared" si="2"/>
        <v>300000</v>
      </c>
    </row>
    <row r="36" spans="1:8" s="72" customFormat="1" ht="16.5">
      <c r="A36" s="34" t="s">
        <v>14</v>
      </c>
      <c r="B36" s="52">
        <v>130</v>
      </c>
      <c r="C36" s="35" t="s">
        <v>125</v>
      </c>
      <c r="D36" s="35" t="s">
        <v>128</v>
      </c>
      <c r="E36" s="35" t="s">
        <v>56</v>
      </c>
      <c r="F36" s="35">
        <v>870</v>
      </c>
      <c r="G36" s="82">
        <v>300000</v>
      </c>
      <c r="H36" s="83">
        <v>300000</v>
      </c>
    </row>
    <row r="37" spans="1:8" s="72" customFormat="1" ht="16.5">
      <c r="A37" s="38" t="s">
        <v>15</v>
      </c>
      <c r="B37" s="54">
        <v>130</v>
      </c>
      <c r="C37" s="39" t="s">
        <v>125</v>
      </c>
      <c r="D37" s="39" t="s">
        <v>129</v>
      </c>
      <c r="E37" s="39"/>
      <c r="F37" s="39"/>
      <c r="G37" s="88">
        <f>G45+G52+G38+G49</f>
        <v>201700</v>
      </c>
      <c r="H37" s="89">
        <f>H45+H52+H38+H49</f>
        <v>204700</v>
      </c>
    </row>
    <row r="38" spans="1:8" s="72" customFormat="1" ht="33">
      <c r="A38" s="34" t="s">
        <v>58</v>
      </c>
      <c r="B38" s="52">
        <v>130</v>
      </c>
      <c r="C38" s="35" t="s">
        <v>125</v>
      </c>
      <c r="D38" s="35" t="s">
        <v>129</v>
      </c>
      <c r="E38" s="35" t="s">
        <v>57</v>
      </c>
      <c r="F38" s="35"/>
      <c r="G38" s="82">
        <f>G39+G42</f>
        <v>179000</v>
      </c>
      <c r="H38" s="83">
        <f>H39+H42</f>
        <v>182000</v>
      </c>
    </row>
    <row r="39" spans="1:8" s="72" customFormat="1" ht="33">
      <c r="A39" s="34" t="s">
        <v>5</v>
      </c>
      <c r="B39" s="52">
        <v>130</v>
      </c>
      <c r="C39" s="35" t="s">
        <v>125</v>
      </c>
      <c r="D39" s="35" t="s">
        <v>129</v>
      </c>
      <c r="E39" s="35" t="s">
        <v>57</v>
      </c>
      <c r="F39" s="35" t="s">
        <v>33</v>
      </c>
      <c r="G39" s="82">
        <f>G40</f>
        <v>172000</v>
      </c>
      <c r="H39" s="83">
        <f>H40</f>
        <v>175000</v>
      </c>
    </row>
    <row r="40" spans="1:8" s="72" customFormat="1" ht="33">
      <c r="A40" s="34" t="s">
        <v>6</v>
      </c>
      <c r="B40" s="52">
        <v>130</v>
      </c>
      <c r="C40" s="35" t="s">
        <v>125</v>
      </c>
      <c r="D40" s="35" t="s">
        <v>129</v>
      </c>
      <c r="E40" s="35" t="s">
        <v>57</v>
      </c>
      <c r="F40" s="35">
        <v>240</v>
      </c>
      <c r="G40" s="82">
        <f>G41</f>
        <v>172000</v>
      </c>
      <c r="H40" s="83">
        <f>H41</f>
        <v>175000</v>
      </c>
    </row>
    <row r="41" spans="1:8" s="72" customFormat="1" ht="49.5" hidden="1">
      <c r="A41" s="37" t="s">
        <v>47</v>
      </c>
      <c r="B41" s="53">
        <v>130</v>
      </c>
      <c r="C41" s="35" t="s">
        <v>125</v>
      </c>
      <c r="D41" s="35" t="s">
        <v>129</v>
      </c>
      <c r="E41" s="35" t="s">
        <v>57</v>
      </c>
      <c r="F41" s="35" t="s">
        <v>48</v>
      </c>
      <c r="G41" s="82">
        <v>172000</v>
      </c>
      <c r="H41" s="83">
        <v>175000</v>
      </c>
    </row>
    <row r="42" spans="1:8" s="72" customFormat="1" ht="16.5">
      <c r="A42" s="34" t="s">
        <v>7</v>
      </c>
      <c r="B42" s="52">
        <v>130</v>
      </c>
      <c r="C42" s="35" t="s">
        <v>125</v>
      </c>
      <c r="D42" s="35" t="s">
        <v>129</v>
      </c>
      <c r="E42" s="35" t="s">
        <v>57</v>
      </c>
      <c r="F42" s="35">
        <v>800</v>
      </c>
      <c r="G42" s="82">
        <f>G44</f>
        <v>7000</v>
      </c>
      <c r="H42" s="83">
        <f>H44</f>
        <v>7000</v>
      </c>
    </row>
    <row r="43" spans="1:8" s="72" customFormat="1" ht="16.5">
      <c r="A43" s="34" t="s">
        <v>139</v>
      </c>
      <c r="B43" s="52">
        <v>130</v>
      </c>
      <c r="C43" s="35" t="s">
        <v>125</v>
      </c>
      <c r="D43" s="35" t="s">
        <v>129</v>
      </c>
      <c r="E43" s="35" t="s">
        <v>57</v>
      </c>
      <c r="F43" s="35" t="s">
        <v>110</v>
      </c>
      <c r="G43" s="82">
        <v>7000</v>
      </c>
      <c r="H43" s="83">
        <v>7000</v>
      </c>
    </row>
    <row r="44" spans="1:8" s="72" customFormat="1" ht="16.5" hidden="1">
      <c r="A44" s="34" t="s">
        <v>109</v>
      </c>
      <c r="B44" s="52">
        <v>130</v>
      </c>
      <c r="C44" s="35" t="s">
        <v>125</v>
      </c>
      <c r="D44" s="35" t="s">
        <v>129</v>
      </c>
      <c r="E44" s="35" t="s">
        <v>57</v>
      </c>
      <c r="F44" s="35" t="s">
        <v>108</v>
      </c>
      <c r="G44" s="82">
        <v>7000</v>
      </c>
      <c r="H44" s="83">
        <v>7000</v>
      </c>
    </row>
    <row r="45" spans="1:8" s="72" customFormat="1" ht="33">
      <c r="A45" s="34" t="s">
        <v>81</v>
      </c>
      <c r="B45" s="52">
        <v>130</v>
      </c>
      <c r="C45" s="35" t="s">
        <v>125</v>
      </c>
      <c r="D45" s="35" t="s">
        <v>129</v>
      </c>
      <c r="E45" s="35" t="s">
        <v>59</v>
      </c>
      <c r="F45" s="35"/>
      <c r="G45" s="82">
        <f>G47</f>
        <v>22500</v>
      </c>
      <c r="H45" s="83">
        <f>H47</f>
        <v>22500</v>
      </c>
    </row>
    <row r="46" spans="1:8" s="72" customFormat="1" ht="33">
      <c r="A46" s="34" t="s">
        <v>5</v>
      </c>
      <c r="B46" s="52">
        <v>130</v>
      </c>
      <c r="C46" s="35" t="s">
        <v>125</v>
      </c>
      <c r="D46" s="35" t="s">
        <v>129</v>
      </c>
      <c r="E46" s="35" t="s">
        <v>59</v>
      </c>
      <c r="F46" s="35" t="s">
        <v>33</v>
      </c>
      <c r="G46" s="82">
        <f>G47</f>
        <v>22500</v>
      </c>
      <c r="H46" s="83">
        <f>H47</f>
        <v>22500</v>
      </c>
    </row>
    <row r="47" spans="1:8" s="72" customFormat="1" ht="33">
      <c r="A47" s="34" t="s">
        <v>6</v>
      </c>
      <c r="B47" s="52">
        <v>130</v>
      </c>
      <c r="C47" s="35" t="s">
        <v>125</v>
      </c>
      <c r="D47" s="35" t="s">
        <v>129</v>
      </c>
      <c r="E47" s="35" t="s">
        <v>59</v>
      </c>
      <c r="F47" s="35">
        <v>240</v>
      </c>
      <c r="G47" s="82">
        <f>G48</f>
        <v>22500</v>
      </c>
      <c r="H47" s="83">
        <f>H48</f>
        <v>22500</v>
      </c>
    </row>
    <row r="48" spans="1:8" s="72" customFormat="1" ht="49.5" hidden="1">
      <c r="A48" s="37" t="s">
        <v>47</v>
      </c>
      <c r="B48" s="53">
        <v>130</v>
      </c>
      <c r="C48" s="35" t="s">
        <v>125</v>
      </c>
      <c r="D48" s="35" t="s">
        <v>129</v>
      </c>
      <c r="E48" s="35" t="s">
        <v>59</v>
      </c>
      <c r="F48" s="35" t="s">
        <v>48</v>
      </c>
      <c r="G48" s="82">
        <v>22500</v>
      </c>
      <c r="H48" s="83">
        <v>22500</v>
      </c>
    </row>
    <row r="49" spans="1:8" s="72" customFormat="1" ht="16.5" hidden="1">
      <c r="A49" s="34" t="s">
        <v>13</v>
      </c>
      <c r="B49" s="52">
        <v>130</v>
      </c>
      <c r="C49" s="35" t="s">
        <v>125</v>
      </c>
      <c r="D49" s="35" t="s">
        <v>129</v>
      </c>
      <c r="E49" s="35" t="s">
        <v>56</v>
      </c>
      <c r="F49" s="35"/>
      <c r="G49" s="82">
        <f>G50</f>
        <v>0</v>
      </c>
      <c r="H49" s="83">
        <f>H50</f>
        <v>0</v>
      </c>
    </row>
    <row r="50" spans="1:8" s="72" customFormat="1" ht="16.5" hidden="1">
      <c r="A50" s="34" t="s">
        <v>7</v>
      </c>
      <c r="B50" s="52">
        <v>130</v>
      </c>
      <c r="C50" s="35" t="s">
        <v>125</v>
      </c>
      <c r="D50" s="35" t="s">
        <v>129</v>
      </c>
      <c r="E50" s="35" t="s">
        <v>56</v>
      </c>
      <c r="F50" s="35">
        <v>800</v>
      </c>
      <c r="G50" s="82">
        <f>G51</f>
        <v>0</v>
      </c>
      <c r="H50" s="83">
        <f>H51</f>
        <v>0</v>
      </c>
    </row>
    <row r="51" spans="1:8" s="72" customFormat="1" ht="49.5" hidden="1">
      <c r="A51" s="34" t="s">
        <v>18</v>
      </c>
      <c r="B51" s="52">
        <v>130</v>
      </c>
      <c r="C51" s="35" t="s">
        <v>125</v>
      </c>
      <c r="D51" s="35" t="s">
        <v>129</v>
      </c>
      <c r="E51" s="35" t="s">
        <v>56</v>
      </c>
      <c r="F51" s="35">
        <v>810</v>
      </c>
      <c r="G51" s="82"/>
      <c r="H51" s="83"/>
    </row>
    <row r="52" spans="1:8" s="72" customFormat="1" ht="49.5">
      <c r="A52" s="34" t="s">
        <v>16</v>
      </c>
      <c r="B52" s="52">
        <v>130</v>
      </c>
      <c r="C52" s="35" t="s">
        <v>125</v>
      </c>
      <c r="D52" s="35" t="s">
        <v>129</v>
      </c>
      <c r="E52" s="35" t="s">
        <v>60</v>
      </c>
      <c r="F52" s="35"/>
      <c r="G52" s="82">
        <f aca="true" t="shared" si="3" ref="G52:H54">G53</f>
        <v>200</v>
      </c>
      <c r="H52" s="83">
        <f t="shared" si="3"/>
        <v>200</v>
      </c>
    </row>
    <row r="53" spans="1:8" s="72" customFormat="1" ht="33">
      <c r="A53" s="34" t="s">
        <v>5</v>
      </c>
      <c r="B53" s="52">
        <v>130</v>
      </c>
      <c r="C53" s="35" t="s">
        <v>125</v>
      </c>
      <c r="D53" s="35" t="s">
        <v>129</v>
      </c>
      <c r="E53" s="35" t="s">
        <v>60</v>
      </c>
      <c r="F53" s="35" t="s">
        <v>33</v>
      </c>
      <c r="G53" s="90">
        <f t="shared" si="3"/>
        <v>200</v>
      </c>
      <c r="H53" s="91">
        <f t="shared" si="3"/>
        <v>200</v>
      </c>
    </row>
    <row r="54" spans="1:8" s="72" customFormat="1" ht="33.75" thickBot="1">
      <c r="A54" s="42" t="s">
        <v>6</v>
      </c>
      <c r="B54" s="55">
        <v>130</v>
      </c>
      <c r="C54" s="43" t="s">
        <v>125</v>
      </c>
      <c r="D54" s="43" t="s">
        <v>129</v>
      </c>
      <c r="E54" s="35" t="s">
        <v>60</v>
      </c>
      <c r="F54" s="43" t="s">
        <v>34</v>
      </c>
      <c r="G54" s="92">
        <f t="shared" si="3"/>
        <v>200</v>
      </c>
      <c r="H54" s="93">
        <f t="shared" si="3"/>
        <v>200</v>
      </c>
    </row>
    <row r="55" spans="1:8" s="72" customFormat="1" ht="33.75" hidden="1" thickBot="1">
      <c r="A55" s="37" t="s">
        <v>49</v>
      </c>
      <c r="B55" s="56">
        <v>130</v>
      </c>
      <c r="C55" s="43" t="s">
        <v>125</v>
      </c>
      <c r="D55" s="43" t="s">
        <v>129</v>
      </c>
      <c r="E55" s="35" t="s">
        <v>60</v>
      </c>
      <c r="F55" s="43" t="s">
        <v>48</v>
      </c>
      <c r="G55" s="92">
        <v>200</v>
      </c>
      <c r="H55" s="93">
        <v>200</v>
      </c>
    </row>
    <row r="56" spans="1:8" s="72" customFormat="1" ht="17.25" thickBot="1">
      <c r="A56" s="27" t="s">
        <v>17</v>
      </c>
      <c r="B56" s="50">
        <v>130</v>
      </c>
      <c r="C56" s="28" t="s">
        <v>130</v>
      </c>
      <c r="D56" s="28" t="s">
        <v>126</v>
      </c>
      <c r="E56" s="28"/>
      <c r="F56" s="28"/>
      <c r="G56" s="78">
        <f>G57+G61</f>
        <v>18818900</v>
      </c>
      <c r="H56" s="79">
        <f>H57+H61</f>
        <v>11203100</v>
      </c>
    </row>
    <row r="57" spans="1:8" s="72" customFormat="1" ht="16.5">
      <c r="A57" s="49" t="s">
        <v>118</v>
      </c>
      <c r="B57" s="59">
        <v>130</v>
      </c>
      <c r="C57" s="39" t="s">
        <v>130</v>
      </c>
      <c r="D57" s="39" t="s">
        <v>131</v>
      </c>
      <c r="E57" s="39"/>
      <c r="F57" s="39"/>
      <c r="G57" s="88">
        <f aca="true" t="shared" si="4" ref="G57:H59">G58</f>
        <v>514900</v>
      </c>
      <c r="H57" s="89">
        <f t="shared" si="4"/>
        <v>583100</v>
      </c>
    </row>
    <row r="58" spans="1:8" s="72" customFormat="1" ht="66">
      <c r="A58" s="37" t="s">
        <v>119</v>
      </c>
      <c r="B58" s="52">
        <v>130</v>
      </c>
      <c r="C58" s="35" t="s">
        <v>130</v>
      </c>
      <c r="D58" s="35" t="s">
        <v>131</v>
      </c>
      <c r="E58" s="35" t="s">
        <v>216</v>
      </c>
      <c r="F58" s="35"/>
      <c r="G58" s="82">
        <f t="shared" si="4"/>
        <v>514900</v>
      </c>
      <c r="H58" s="83">
        <f t="shared" si="4"/>
        <v>583100</v>
      </c>
    </row>
    <row r="59" spans="1:8" s="72" customFormat="1" ht="16.5">
      <c r="A59" s="34" t="s">
        <v>7</v>
      </c>
      <c r="B59" s="52">
        <v>130</v>
      </c>
      <c r="C59" s="35" t="s">
        <v>130</v>
      </c>
      <c r="D59" s="35" t="s">
        <v>131</v>
      </c>
      <c r="E59" s="35" t="s">
        <v>216</v>
      </c>
      <c r="F59" s="35" t="s">
        <v>50</v>
      </c>
      <c r="G59" s="82">
        <f t="shared" si="4"/>
        <v>514900</v>
      </c>
      <c r="H59" s="83">
        <f t="shared" si="4"/>
        <v>583100</v>
      </c>
    </row>
    <row r="60" spans="1:8" s="72" customFormat="1" ht="49.5">
      <c r="A60" s="34" t="s">
        <v>18</v>
      </c>
      <c r="B60" s="52">
        <v>130</v>
      </c>
      <c r="C60" s="35" t="s">
        <v>130</v>
      </c>
      <c r="D60" s="35" t="s">
        <v>131</v>
      </c>
      <c r="E60" s="35" t="s">
        <v>216</v>
      </c>
      <c r="F60" s="35" t="s">
        <v>120</v>
      </c>
      <c r="G60" s="82">
        <v>514900</v>
      </c>
      <c r="H60" s="83">
        <v>583100</v>
      </c>
    </row>
    <row r="61" spans="1:8" s="72" customFormat="1" ht="16.5">
      <c r="A61" s="49" t="s">
        <v>19</v>
      </c>
      <c r="B61" s="59">
        <v>130</v>
      </c>
      <c r="C61" s="39" t="s">
        <v>130</v>
      </c>
      <c r="D61" s="39" t="s">
        <v>132</v>
      </c>
      <c r="E61" s="39"/>
      <c r="F61" s="39"/>
      <c r="G61" s="88">
        <f>G62+G70+G78+G66+G82</f>
        <v>18304000</v>
      </c>
      <c r="H61" s="89">
        <f>H62+H70+H78+H66+H82</f>
        <v>10620000</v>
      </c>
    </row>
    <row r="62" spans="1:8" s="72" customFormat="1" ht="49.5" hidden="1">
      <c r="A62" s="34" t="s">
        <v>117</v>
      </c>
      <c r="B62" s="52">
        <v>130</v>
      </c>
      <c r="C62" s="35" t="s">
        <v>130</v>
      </c>
      <c r="D62" s="35" t="s">
        <v>132</v>
      </c>
      <c r="E62" s="35" t="s">
        <v>116</v>
      </c>
      <c r="F62" s="35"/>
      <c r="G62" s="82">
        <f aca="true" t="shared" si="5" ref="G62:H64">G63</f>
        <v>0</v>
      </c>
      <c r="H62" s="83">
        <f t="shared" si="5"/>
        <v>0</v>
      </c>
    </row>
    <row r="63" spans="1:8" s="72" customFormat="1" ht="49.5" hidden="1">
      <c r="A63" s="34" t="s">
        <v>53</v>
      </c>
      <c r="B63" s="52">
        <v>130</v>
      </c>
      <c r="C63" s="35" t="s">
        <v>130</v>
      </c>
      <c r="D63" s="35" t="s">
        <v>132</v>
      </c>
      <c r="E63" s="35" t="s">
        <v>116</v>
      </c>
      <c r="F63" s="35" t="s">
        <v>51</v>
      </c>
      <c r="G63" s="82">
        <f t="shared" si="5"/>
        <v>0</v>
      </c>
      <c r="H63" s="83">
        <f t="shared" si="5"/>
        <v>0</v>
      </c>
    </row>
    <row r="64" spans="1:8" s="72" customFormat="1" ht="16.5" hidden="1">
      <c r="A64" s="34" t="s">
        <v>99</v>
      </c>
      <c r="B64" s="52">
        <v>130</v>
      </c>
      <c r="C64" s="35" t="s">
        <v>130</v>
      </c>
      <c r="D64" s="35" t="s">
        <v>132</v>
      </c>
      <c r="E64" s="35" t="s">
        <v>116</v>
      </c>
      <c r="F64" s="35" t="s">
        <v>96</v>
      </c>
      <c r="G64" s="82">
        <f t="shared" si="5"/>
        <v>0</v>
      </c>
      <c r="H64" s="83">
        <f t="shared" si="5"/>
        <v>0</v>
      </c>
    </row>
    <row r="65" spans="1:8" s="72" customFormat="1" ht="49.5" hidden="1">
      <c r="A65" s="34" t="s">
        <v>86</v>
      </c>
      <c r="B65" s="52">
        <v>130</v>
      </c>
      <c r="C65" s="35" t="s">
        <v>130</v>
      </c>
      <c r="D65" s="35" t="s">
        <v>132</v>
      </c>
      <c r="E65" s="35" t="s">
        <v>116</v>
      </c>
      <c r="F65" s="35" t="s">
        <v>52</v>
      </c>
      <c r="G65" s="82"/>
      <c r="H65" s="83"/>
    </row>
    <row r="66" spans="1:8" s="72" customFormat="1" ht="49.5">
      <c r="A66" s="34" t="s">
        <v>106</v>
      </c>
      <c r="B66" s="52">
        <v>130</v>
      </c>
      <c r="C66" s="35" t="s">
        <v>130</v>
      </c>
      <c r="D66" s="35" t="s">
        <v>132</v>
      </c>
      <c r="E66" s="35" t="s">
        <v>101</v>
      </c>
      <c r="F66" s="35"/>
      <c r="G66" s="82">
        <f aca="true" t="shared" si="6" ref="G66:H68">G67</f>
        <v>1150000</v>
      </c>
      <c r="H66" s="83">
        <f t="shared" si="6"/>
        <v>1150000</v>
      </c>
    </row>
    <row r="67" spans="1:8" s="72" customFormat="1" ht="33">
      <c r="A67" s="34" t="s">
        <v>5</v>
      </c>
      <c r="B67" s="52">
        <v>130</v>
      </c>
      <c r="C67" s="35" t="s">
        <v>130</v>
      </c>
      <c r="D67" s="35" t="s">
        <v>132</v>
      </c>
      <c r="E67" s="35" t="s">
        <v>101</v>
      </c>
      <c r="F67" s="35">
        <v>200</v>
      </c>
      <c r="G67" s="82">
        <f t="shared" si="6"/>
        <v>1150000</v>
      </c>
      <c r="H67" s="83">
        <f t="shared" si="6"/>
        <v>1150000</v>
      </c>
    </row>
    <row r="68" spans="1:8" s="72" customFormat="1" ht="33">
      <c r="A68" s="34" t="s">
        <v>6</v>
      </c>
      <c r="B68" s="52">
        <v>130</v>
      </c>
      <c r="C68" s="35" t="s">
        <v>130</v>
      </c>
      <c r="D68" s="35" t="s">
        <v>132</v>
      </c>
      <c r="E68" s="35" t="s">
        <v>101</v>
      </c>
      <c r="F68" s="35">
        <v>240</v>
      </c>
      <c r="G68" s="82">
        <f t="shared" si="6"/>
        <v>1150000</v>
      </c>
      <c r="H68" s="83">
        <f t="shared" si="6"/>
        <v>1150000</v>
      </c>
    </row>
    <row r="69" spans="1:8" s="72" customFormat="1" ht="33" hidden="1">
      <c r="A69" s="37" t="s">
        <v>49</v>
      </c>
      <c r="B69" s="53">
        <v>130</v>
      </c>
      <c r="C69" s="35" t="s">
        <v>130</v>
      </c>
      <c r="D69" s="35" t="s">
        <v>132</v>
      </c>
      <c r="E69" s="35" t="s">
        <v>101</v>
      </c>
      <c r="F69" s="35" t="s">
        <v>48</v>
      </c>
      <c r="G69" s="82">
        <v>1150000</v>
      </c>
      <c r="H69" s="83">
        <v>1150000</v>
      </c>
    </row>
    <row r="70" spans="1:8" s="72" customFormat="1" ht="49.5">
      <c r="A70" s="34" t="s">
        <v>68</v>
      </c>
      <c r="B70" s="52">
        <v>130</v>
      </c>
      <c r="C70" s="35" t="s">
        <v>130</v>
      </c>
      <c r="D70" s="35" t="s">
        <v>132</v>
      </c>
      <c r="E70" s="35" t="s">
        <v>217</v>
      </c>
      <c r="F70" s="35"/>
      <c r="G70" s="82">
        <f>G71+G73</f>
        <v>16124000</v>
      </c>
      <c r="H70" s="83">
        <f>H71+H73</f>
        <v>8440000</v>
      </c>
    </row>
    <row r="71" spans="1:8" s="72" customFormat="1" ht="33">
      <c r="A71" s="34" t="s">
        <v>5</v>
      </c>
      <c r="B71" s="52">
        <v>130</v>
      </c>
      <c r="C71" s="35" t="s">
        <v>130</v>
      </c>
      <c r="D71" s="35" t="s">
        <v>132</v>
      </c>
      <c r="E71" s="35" t="s">
        <v>217</v>
      </c>
      <c r="F71" s="35">
        <v>200</v>
      </c>
      <c r="G71" s="82">
        <f>G72</f>
        <v>11324000</v>
      </c>
      <c r="H71" s="83">
        <f>H72</f>
        <v>1180000</v>
      </c>
    </row>
    <row r="72" spans="1:9" s="72" customFormat="1" ht="33">
      <c r="A72" s="34" t="s">
        <v>6</v>
      </c>
      <c r="B72" s="52">
        <v>130</v>
      </c>
      <c r="C72" s="35" t="s">
        <v>130</v>
      </c>
      <c r="D72" s="35" t="s">
        <v>132</v>
      </c>
      <c r="E72" s="35" t="s">
        <v>217</v>
      </c>
      <c r="F72" s="35">
        <v>240</v>
      </c>
      <c r="G72" s="82">
        <f>9524000+1800000</f>
        <v>11324000</v>
      </c>
      <c r="H72" s="83">
        <v>1180000</v>
      </c>
      <c r="I72" s="72">
        <v>1800000</v>
      </c>
    </row>
    <row r="73" spans="1:8" s="72" customFormat="1" ht="16.5">
      <c r="A73" s="34" t="s">
        <v>7</v>
      </c>
      <c r="B73" s="52">
        <v>130</v>
      </c>
      <c r="C73" s="35" t="s">
        <v>130</v>
      </c>
      <c r="D73" s="35" t="s">
        <v>132</v>
      </c>
      <c r="E73" s="35" t="s">
        <v>217</v>
      </c>
      <c r="F73" s="35" t="s">
        <v>50</v>
      </c>
      <c r="G73" s="82">
        <f>G74</f>
        <v>4800000</v>
      </c>
      <c r="H73" s="83">
        <f>H74</f>
        <v>7260000</v>
      </c>
    </row>
    <row r="74" spans="1:9" s="72" customFormat="1" ht="49.5">
      <c r="A74" s="34" t="s">
        <v>18</v>
      </c>
      <c r="B74" s="52">
        <v>130</v>
      </c>
      <c r="C74" s="35" t="s">
        <v>130</v>
      </c>
      <c r="D74" s="35" t="s">
        <v>132</v>
      </c>
      <c r="E74" s="35" t="s">
        <v>217</v>
      </c>
      <c r="F74" s="35">
        <v>810</v>
      </c>
      <c r="G74" s="82">
        <f>6600000-1800000</f>
        <v>4800000</v>
      </c>
      <c r="H74" s="83">
        <v>7260000</v>
      </c>
      <c r="I74" s="72">
        <v>-1800000</v>
      </c>
    </row>
    <row r="75" spans="1:8" s="72" customFormat="1" ht="16.5" hidden="1">
      <c r="A75" s="34" t="s">
        <v>20</v>
      </c>
      <c r="B75" s="52">
        <v>130</v>
      </c>
      <c r="C75" s="35" t="s">
        <v>130</v>
      </c>
      <c r="D75" s="35" t="s">
        <v>132</v>
      </c>
      <c r="E75" s="35"/>
      <c r="F75" s="35"/>
      <c r="G75" s="82"/>
      <c r="H75" s="83"/>
    </row>
    <row r="76" spans="1:8" s="72" customFormat="1" ht="16.5" hidden="1">
      <c r="A76" s="34" t="s">
        <v>7</v>
      </c>
      <c r="B76" s="52">
        <v>130</v>
      </c>
      <c r="C76" s="35" t="s">
        <v>130</v>
      </c>
      <c r="D76" s="35" t="s">
        <v>132</v>
      </c>
      <c r="E76" s="35"/>
      <c r="F76" s="35"/>
      <c r="G76" s="82"/>
      <c r="H76" s="83"/>
    </row>
    <row r="77" spans="1:8" s="72" customFormat="1" ht="49.5" hidden="1">
      <c r="A77" s="34" t="s">
        <v>18</v>
      </c>
      <c r="B77" s="52">
        <v>130</v>
      </c>
      <c r="C77" s="35" t="s">
        <v>130</v>
      </c>
      <c r="D77" s="35" t="s">
        <v>132</v>
      </c>
      <c r="E77" s="35"/>
      <c r="F77" s="35"/>
      <c r="G77" s="82"/>
      <c r="H77" s="83"/>
    </row>
    <row r="78" spans="1:8" s="72" customFormat="1" ht="16.5">
      <c r="A78" s="34" t="s">
        <v>63</v>
      </c>
      <c r="B78" s="52">
        <v>130</v>
      </c>
      <c r="C78" s="35" t="s">
        <v>130</v>
      </c>
      <c r="D78" s="35" t="s">
        <v>132</v>
      </c>
      <c r="E78" s="35" t="s">
        <v>62</v>
      </c>
      <c r="F78" s="35"/>
      <c r="G78" s="82">
        <f aca="true" t="shared" si="7" ref="G78:H80">G79</f>
        <v>1030000</v>
      </c>
      <c r="H78" s="83">
        <f t="shared" si="7"/>
        <v>1030000</v>
      </c>
    </row>
    <row r="79" spans="1:8" s="72" customFormat="1" ht="33">
      <c r="A79" s="34" t="s">
        <v>5</v>
      </c>
      <c r="B79" s="52">
        <v>130</v>
      </c>
      <c r="C79" s="35" t="s">
        <v>130</v>
      </c>
      <c r="D79" s="35" t="s">
        <v>132</v>
      </c>
      <c r="E79" s="35" t="s">
        <v>62</v>
      </c>
      <c r="F79" s="35">
        <v>200</v>
      </c>
      <c r="G79" s="82">
        <f t="shared" si="7"/>
        <v>1030000</v>
      </c>
      <c r="H79" s="83">
        <f t="shared" si="7"/>
        <v>1030000</v>
      </c>
    </row>
    <row r="80" spans="1:8" s="72" customFormat="1" ht="33">
      <c r="A80" s="34" t="s">
        <v>6</v>
      </c>
      <c r="B80" s="52">
        <v>130</v>
      </c>
      <c r="C80" s="35" t="s">
        <v>130</v>
      </c>
      <c r="D80" s="35" t="s">
        <v>132</v>
      </c>
      <c r="E80" s="35" t="s">
        <v>62</v>
      </c>
      <c r="F80" s="35">
        <v>240</v>
      </c>
      <c r="G80" s="82">
        <f t="shared" si="7"/>
        <v>1030000</v>
      </c>
      <c r="H80" s="83">
        <f t="shared" si="7"/>
        <v>1030000</v>
      </c>
    </row>
    <row r="81" spans="1:8" s="72" customFormat="1" ht="33" hidden="1">
      <c r="A81" s="37" t="s">
        <v>49</v>
      </c>
      <c r="B81" s="53">
        <v>130</v>
      </c>
      <c r="C81" s="35" t="s">
        <v>130</v>
      </c>
      <c r="D81" s="35" t="s">
        <v>132</v>
      </c>
      <c r="E81" s="35" t="s">
        <v>62</v>
      </c>
      <c r="F81" s="35" t="s">
        <v>48</v>
      </c>
      <c r="G81" s="82">
        <v>1030000</v>
      </c>
      <c r="H81" s="83">
        <v>1030000</v>
      </c>
    </row>
    <row r="82" spans="1:8" s="72" customFormat="1" ht="0.75" customHeight="1" thickBot="1">
      <c r="A82" s="34" t="s">
        <v>107</v>
      </c>
      <c r="B82" s="52">
        <v>130</v>
      </c>
      <c r="C82" s="35" t="s">
        <v>218</v>
      </c>
      <c r="D82" s="35" t="s">
        <v>218</v>
      </c>
      <c r="E82" s="35" t="s">
        <v>219</v>
      </c>
      <c r="F82" s="35"/>
      <c r="G82" s="82">
        <f aca="true" t="shared" si="8" ref="G82:H84">G83</f>
        <v>0</v>
      </c>
      <c r="H82" s="83">
        <f t="shared" si="8"/>
        <v>0</v>
      </c>
    </row>
    <row r="83" spans="1:8" s="72" customFormat="1" ht="33.75" hidden="1" thickBot="1">
      <c r="A83" s="34" t="s">
        <v>5</v>
      </c>
      <c r="B83" s="52">
        <v>130</v>
      </c>
      <c r="C83" s="35" t="s">
        <v>218</v>
      </c>
      <c r="D83" s="35" t="s">
        <v>218</v>
      </c>
      <c r="E83" s="35" t="s">
        <v>219</v>
      </c>
      <c r="F83" s="35">
        <v>200</v>
      </c>
      <c r="G83" s="82">
        <f t="shared" si="8"/>
        <v>0</v>
      </c>
      <c r="H83" s="83">
        <f t="shared" si="8"/>
        <v>0</v>
      </c>
    </row>
    <row r="84" spans="1:8" s="72" customFormat="1" ht="33" hidden="1">
      <c r="A84" s="34" t="s">
        <v>6</v>
      </c>
      <c r="B84" s="52">
        <v>130</v>
      </c>
      <c r="C84" s="35" t="s">
        <v>218</v>
      </c>
      <c r="D84" s="35" t="s">
        <v>218</v>
      </c>
      <c r="E84" s="35" t="s">
        <v>219</v>
      </c>
      <c r="F84" s="35">
        <v>240</v>
      </c>
      <c r="G84" s="82">
        <f t="shared" si="8"/>
        <v>0</v>
      </c>
      <c r="H84" s="83">
        <f t="shared" si="8"/>
        <v>0</v>
      </c>
    </row>
    <row r="85" spans="1:8" s="72" customFormat="1" ht="33.75" hidden="1" thickBot="1">
      <c r="A85" s="37" t="s">
        <v>49</v>
      </c>
      <c r="B85" s="53">
        <v>130</v>
      </c>
      <c r="C85" s="35" t="s">
        <v>218</v>
      </c>
      <c r="D85" s="35" t="s">
        <v>218</v>
      </c>
      <c r="E85" s="35" t="s">
        <v>219</v>
      </c>
      <c r="F85" s="35" t="s">
        <v>48</v>
      </c>
      <c r="G85" s="82"/>
      <c r="H85" s="83"/>
    </row>
    <row r="86" spans="1:8" s="72" customFormat="1" ht="17.25" thickBot="1">
      <c r="A86" s="27" t="s">
        <v>32</v>
      </c>
      <c r="B86" s="50">
        <v>130</v>
      </c>
      <c r="C86" s="28" t="s">
        <v>133</v>
      </c>
      <c r="D86" s="28" t="s">
        <v>126</v>
      </c>
      <c r="E86" s="28"/>
      <c r="F86" s="28"/>
      <c r="G86" s="78">
        <f>G87+G111+G141</f>
        <v>16430174</v>
      </c>
      <c r="H86" s="79">
        <f>H87+H111+H141</f>
        <v>24540534</v>
      </c>
    </row>
    <row r="87" spans="1:8" s="72" customFormat="1" ht="16.5">
      <c r="A87" s="45" t="s">
        <v>21</v>
      </c>
      <c r="B87" s="57">
        <v>130</v>
      </c>
      <c r="C87" s="46" t="s">
        <v>133</v>
      </c>
      <c r="D87" s="46" t="s">
        <v>125</v>
      </c>
      <c r="E87" s="46"/>
      <c r="F87" s="46"/>
      <c r="G87" s="94">
        <f>G88+G97+G91+G103+G107</f>
        <v>200000</v>
      </c>
      <c r="H87" s="95">
        <f>H88+H97+H91+H103+H107</f>
        <v>196000</v>
      </c>
    </row>
    <row r="88" spans="1:8" s="72" customFormat="1" ht="33" hidden="1">
      <c r="A88" s="34" t="s">
        <v>82</v>
      </c>
      <c r="B88" s="52">
        <v>130</v>
      </c>
      <c r="C88" s="35" t="s">
        <v>30</v>
      </c>
      <c r="D88" s="35" t="s">
        <v>30</v>
      </c>
      <c r="E88" s="35" t="s">
        <v>83</v>
      </c>
      <c r="F88" s="35"/>
      <c r="G88" s="82">
        <f>G89</f>
        <v>0</v>
      </c>
      <c r="H88" s="83">
        <f>H89</f>
        <v>0</v>
      </c>
    </row>
    <row r="89" spans="1:8" s="72" customFormat="1" ht="49.5" hidden="1">
      <c r="A89" s="37" t="s">
        <v>38</v>
      </c>
      <c r="B89" s="53">
        <v>130</v>
      </c>
      <c r="C89" s="35" t="s">
        <v>30</v>
      </c>
      <c r="D89" s="35" t="s">
        <v>30</v>
      </c>
      <c r="E89" s="35" t="s">
        <v>83</v>
      </c>
      <c r="F89" s="35" t="s">
        <v>36</v>
      </c>
      <c r="G89" s="82">
        <f>G90</f>
        <v>0</v>
      </c>
      <c r="H89" s="83">
        <f>H90</f>
        <v>0</v>
      </c>
    </row>
    <row r="90" spans="1:8" s="72" customFormat="1" ht="49.5" hidden="1">
      <c r="A90" s="37" t="s">
        <v>39</v>
      </c>
      <c r="B90" s="53">
        <v>130</v>
      </c>
      <c r="C90" s="35" t="s">
        <v>30</v>
      </c>
      <c r="D90" s="35" t="s">
        <v>30</v>
      </c>
      <c r="E90" s="35" t="s">
        <v>83</v>
      </c>
      <c r="F90" s="35" t="s">
        <v>37</v>
      </c>
      <c r="G90" s="82"/>
      <c r="H90" s="83"/>
    </row>
    <row r="91" spans="1:8" s="72" customFormat="1" ht="33">
      <c r="A91" s="34" t="s">
        <v>85</v>
      </c>
      <c r="B91" s="52">
        <v>130</v>
      </c>
      <c r="C91" s="35" t="s">
        <v>133</v>
      </c>
      <c r="D91" s="35" t="s">
        <v>125</v>
      </c>
      <c r="E91" s="35" t="s">
        <v>70</v>
      </c>
      <c r="F91" s="35"/>
      <c r="G91" s="82">
        <f>G92+G95</f>
        <v>200000</v>
      </c>
      <c r="H91" s="83">
        <f>H92+H95</f>
        <v>196000</v>
      </c>
    </row>
    <row r="92" spans="1:8" s="72" customFormat="1" ht="33">
      <c r="A92" s="34" t="s">
        <v>5</v>
      </c>
      <c r="B92" s="52">
        <v>130</v>
      </c>
      <c r="C92" s="35" t="s">
        <v>133</v>
      </c>
      <c r="D92" s="35" t="s">
        <v>125</v>
      </c>
      <c r="E92" s="35" t="s">
        <v>70</v>
      </c>
      <c r="F92" s="35" t="s">
        <v>33</v>
      </c>
      <c r="G92" s="82">
        <f>G93</f>
        <v>200000</v>
      </c>
      <c r="H92" s="83">
        <f>H93</f>
        <v>196000</v>
      </c>
    </row>
    <row r="93" spans="1:8" s="72" customFormat="1" ht="33">
      <c r="A93" s="34" t="s">
        <v>6</v>
      </c>
      <c r="B93" s="52">
        <v>130</v>
      </c>
      <c r="C93" s="35" t="s">
        <v>133</v>
      </c>
      <c r="D93" s="35" t="s">
        <v>125</v>
      </c>
      <c r="E93" s="35" t="s">
        <v>70</v>
      </c>
      <c r="F93" s="35" t="s">
        <v>34</v>
      </c>
      <c r="G93" s="82">
        <f>G94</f>
        <v>200000</v>
      </c>
      <c r="H93" s="83">
        <f>H94</f>
        <v>196000</v>
      </c>
    </row>
    <row r="94" spans="1:8" s="72" customFormat="1" ht="33" hidden="1">
      <c r="A94" s="34" t="s">
        <v>49</v>
      </c>
      <c r="B94" s="52">
        <v>130</v>
      </c>
      <c r="C94" s="35" t="s">
        <v>133</v>
      </c>
      <c r="D94" s="35" t="s">
        <v>125</v>
      </c>
      <c r="E94" s="35" t="s">
        <v>70</v>
      </c>
      <c r="F94" s="35" t="s">
        <v>48</v>
      </c>
      <c r="G94" s="82">
        <v>200000</v>
      </c>
      <c r="H94" s="83">
        <v>196000</v>
      </c>
    </row>
    <row r="95" spans="1:8" s="72" customFormat="1" ht="16.5" hidden="1">
      <c r="A95" s="34" t="s">
        <v>7</v>
      </c>
      <c r="B95" s="52">
        <v>130</v>
      </c>
      <c r="C95" s="35" t="s">
        <v>133</v>
      </c>
      <c r="D95" s="35" t="s">
        <v>125</v>
      </c>
      <c r="E95" s="35" t="s">
        <v>70</v>
      </c>
      <c r="F95" s="35" t="s">
        <v>110</v>
      </c>
      <c r="G95" s="82">
        <f>G96</f>
        <v>0</v>
      </c>
      <c r="H95" s="83">
        <f>H96</f>
        <v>0</v>
      </c>
    </row>
    <row r="96" spans="1:8" s="72" customFormat="1" ht="16.5" hidden="1">
      <c r="A96" s="34" t="s">
        <v>109</v>
      </c>
      <c r="B96" s="52">
        <v>130</v>
      </c>
      <c r="C96" s="35" t="s">
        <v>133</v>
      </c>
      <c r="D96" s="35" t="s">
        <v>125</v>
      </c>
      <c r="E96" s="35" t="s">
        <v>70</v>
      </c>
      <c r="F96" s="35" t="s">
        <v>108</v>
      </c>
      <c r="G96" s="82"/>
      <c r="H96" s="83"/>
    </row>
    <row r="97" spans="1:8" s="72" customFormat="1" ht="6.75" customHeight="1" hidden="1">
      <c r="A97" s="34" t="s">
        <v>69</v>
      </c>
      <c r="B97" s="52">
        <v>130</v>
      </c>
      <c r="C97" s="35" t="s">
        <v>133</v>
      </c>
      <c r="D97" s="35" t="s">
        <v>125</v>
      </c>
      <c r="E97" s="35" t="s">
        <v>71</v>
      </c>
      <c r="F97" s="35"/>
      <c r="G97" s="82">
        <f>G98+G101</f>
        <v>0</v>
      </c>
      <c r="H97" s="83">
        <f>H98+H101</f>
        <v>0</v>
      </c>
    </row>
    <row r="98" spans="1:8" s="72" customFormat="1" ht="33" hidden="1">
      <c r="A98" s="34" t="s">
        <v>5</v>
      </c>
      <c r="B98" s="52">
        <v>130</v>
      </c>
      <c r="C98" s="35" t="s">
        <v>133</v>
      </c>
      <c r="D98" s="35" t="s">
        <v>125</v>
      </c>
      <c r="E98" s="35" t="s">
        <v>64</v>
      </c>
      <c r="F98" s="35" t="s">
        <v>33</v>
      </c>
      <c r="G98" s="82">
        <f>G99</f>
        <v>0</v>
      </c>
      <c r="H98" s="83">
        <f>H99</f>
        <v>0</v>
      </c>
    </row>
    <row r="99" spans="1:8" s="72" customFormat="1" ht="33" hidden="1">
      <c r="A99" s="34" t="s">
        <v>6</v>
      </c>
      <c r="B99" s="52">
        <v>130</v>
      </c>
      <c r="C99" s="35" t="s">
        <v>133</v>
      </c>
      <c r="D99" s="35" t="s">
        <v>125</v>
      </c>
      <c r="E99" s="35" t="s">
        <v>70</v>
      </c>
      <c r="F99" s="35" t="s">
        <v>34</v>
      </c>
      <c r="G99" s="82">
        <f>G100</f>
        <v>0</v>
      </c>
      <c r="H99" s="83">
        <f>H100</f>
        <v>0</v>
      </c>
    </row>
    <row r="100" spans="1:8" s="72" customFormat="1" ht="33" hidden="1">
      <c r="A100" s="34" t="s">
        <v>49</v>
      </c>
      <c r="B100" s="52">
        <v>130</v>
      </c>
      <c r="C100" s="35" t="s">
        <v>133</v>
      </c>
      <c r="D100" s="35" t="s">
        <v>125</v>
      </c>
      <c r="E100" s="35" t="s">
        <v>70</v>
      </c>
      <c r="F100" s="35" t="s">
        <v>48</v>
      </c>
      <c r="G100" s="82"/>
      <c r="H100" s="83"/>
    </row>
    <row r="101" spans="1:8" s="72" customFormat="1" ht="16.5" hidden="1">
      <c r="A101" s="34" t="s">
        <v>7</v>
      </c>
      <c r="B101" s="52">
        <v>130</v>
      </c>
      <c r="C101" s="35" t="s">
        <v>133</v>
      </c>
      <c r="D101" s="35" t="s">
        <v>125</v>
      </c>
      <c r="E101" s="35" t="s">
        <v>71</v>
      </c>
      <c r="F101" s="35">
        <v>800</v>
      </c>
      <c r="G101" s="82">
        <f>G102</f>
        <v>0</v>
      </c>
      <c r="H101" s="83">
        <f>H102</f>
        <v>0</v>
      </c>
    </row>
    <row r="102" spans="1:8" s="72" customFormat="1" ht="49.5" hidden="1">
      <c r="A102" s="34" t="s">
        <v>18</v>
      </c>
      <c r="B102" s="52">
        <v>130</v>
      </c>
      <c r="C102" s="35" t="s">
        <v>133</v>
      </c>
      <c r="D102" s="35" t="s">
        <v>125</v>
      </c>
      <c r="E102" s="35" t="s">
        <v>71</v>
      </c>
      <c r="F102" s="35">
        <v>810</v>
      </c>
      <c r="G102" s="82"/>
      <c r="H102" s="83"/>
    </row>
    <row r="103" spans="1:8" s="72" customFormat="1" ht="33" hidden="1">
      <c r="A103" s="48" t="s">
        <v>89</v>
      </c>
      <c r="B103" s="58">
        <v>130</v>
      </c>
      <c r="C103" s="35" t="s">
        <v>133</v>
      </c>
      <c r="D103" s="35" t="s">
        <v>125</v>
      </c>
      <c r="E103" s="35" t="s">
        <v>84</v>
      </c>
      <c r="F103" s="35"/>
      <c r="G103" s="82">
        <f aca="true" t="shared" si="9" ref="G103:H105">G104</f>
        <v>0</v>
      </c>
      <c r="H103" s="83">
        <f t="shared" si="9"/>
        <v>0</v>
      </c>
    </row>
    <row r="104" spans="1:8" s="72" customFormat="1" ht="33" hidden="1">
      <c r="A104" s="34" t="s">
        <v>5</v>
      </c>
      <c r="B104" s="52">
        <v>130</v>
      </c>
      <c r="C104" s="35" t="s">
        <v>133</v>
      </c>
      <c r="D104" s="35" t="s">
        <v>125</v>
      </c>
      <c r="E104" s="35" t="s">
        <v>84</v>
      </c>
      <c r="F104" s="35" t="s">
        <v>33</v>
      </c>
      <c r="G104" s="82">
        <f t="shared" si="9"/>
        <v>0</v>
      </c>
      <c r="H104" s="83">
        <f t="shared" si="9"/>
        <v>0</v>
      </c>
    </row>
    <row r="105" spans="1:8" s="72" customFormat="1" ht="33" hidden="1">
      <c r="A105" s="34" t="s">
        <v>6</v>
      </c>
      <c r="B105" s="52">
        <v>130</v>
      </c>
      <c r="C105" s="35" t="s">
        <v>133</v>
      </c>
      <c r="D105" s="35" t="s">
        <v>125</v>
      </c>
      <c r="E105" s="35" t="s">
        <v>84</v>
      </c>
      <c r="F105" s="35" t="s">
        <v>34</v>
      </c>
      <c r="G105" s="82">
        <f t="shared" si="9"/>
        <v>0</v>
      </c>
      <c r="H105" s="83">
        <f t="shared" si="9"/>
        <v>0</v>
      </c>
    </row>
    <row r="106" spans="1:8" s="72" customFormat="1" ht="33" hidden="1">
      <c r="A106" s="34" t="s">
        <v>49</v>
      </c>
      <c r="B106" s="52">
        <v>130</v>
      </c>
      <c r="C106" s="35" t="s">
        <v>133</v>
      </c>
      <c r="D106" s="35" t="s">
        <v>125</v>
      </c>
      <c r="E106" s="35" t="s">
        <v>84</v>
      </c>
      <c r="F106" s="35" t="s">
        <v>48</v>
      </c>
      <c r="G106" s="82"/>
      <c r="H106" s="83"/>
    </row>
    <row r="107" spans="1:8" s="72" customFormat="1" ht="33" hidden="1">
      <c r="A107" s="34" t="s">
        <v>104</v>
      </c>
      <c r="B107" s="52">
        <v>130</v>
      </c>
      <c r="C107" s="35" t="s">
        <v>30</v>
      </c>
      <c r="D107" s="35" t="s">
        <v>30</v>
      </c>
      <c r="E107" s="35" t="s">
        <v>102</v>
      </c>
      <c r="F107" s="35"/>
      <c r="G107" s="82">
        <f aca="true" t="shared" si="10" ref="G107:H109">G108</f>
        <v>0</v>
      </c>
      <c r="H107" s="83">
        <f t="shared" si="10"/>
        <v>0</v>
      </c>
    </row>
    <row r="108" spans="1:8" s="72" customFormat="1" ht="49.5" hidden="1">
      <c r="A108" s="34" t="s">
        <v>53</v>
      </c>
      <c r="B108" s="52">
        <v>130</v>
      </c>
      <c r="C108" s="35" t="s">
        <v>30</v>
      </c>
      <c r="D108" s="35" t="s">
        <v>30</v>
      </c>
      <c r="E108" s="35" t="s">
        <v>102</v>
      </c>
      <c r="F108" s="35" t="s">
        <v>51</v>
      </c>
      <c r="G108" s="82">
        <f t="shared" si="10"/>
        <v>0</v>
      </c>
      <c r="H108" s="83">
        <f t="shared" si="10"/>
        <v>0</v>
      </c>
    </row>
    <row r="109" spans="1:8" s="72" customFormat="1" ht="16.5" hidden="1">
      <c r="A109" s="34" t="s">
        <v>97</v>
      </c>
      <c r="B109" s="52">
        <v>130</v>
      </c>
      <c r="C109" s="35" t="s">
        <v>30</v>
      </c>
      <c r="D109" s="35" t="s">
        <v>30</v>
      </c>
      <c r="E109" s="35" t="s">
        <v>102</v>
      </c>
      <c r="F109" s="35" t="s">
        <v>96</v>
      </c>
      <c r="G109" s="82">
        <f t="shared" si="10"/>
        <v>0</v>
      </c>
      <c r="H109" s="83">
        <f t="shared" si="10"/>
        <v>0</v>
      </c>
    </row>
    <row r="110" spans="1:8" s="72" customFormat="1" ht="66" hidden="1">
      <c r="A110" s="37" t="s">
        <v>105</v>
      </c>
      <c r="B110" s="53">
        <v>130</v>
      </c>
      <c r="C110" s="35" t="s">
        <v>30</v>
      </c>
      <c r="D110" s="35" t="s">
        <v>30</v>
      </c>
      <c r="E110" s="35" t="s">
        <v>102</v>
      </c>
      <c r="F110" s="35" t="s">
        <v>103</v>
      </c>
      <c r="G110" s="82"/>
      <c r="H110" s="83"/>
    </row>
    <row r="111" spans="1:8" s="72" customFormat="1" ht="16.5">
      <c r="A111" s="49" t="s">
        <v>22</v>
      </c>
      <c r="B111" s="59">
        <v>130</v>
      </c>
      <c r="C111" s="39" t="s">
        <v>133</v>
      </c>
      <c r="D111" s="39" t="s">
        <v>134</v>
      </c>
      <c r="E111" s="39"/>
      <c r="F111" s="39"/>
      <c r="G111" s="88">
        <f>G112+G119+G122+G125+G129+G132+G135</f>
        <v>4300000</v>
      </c>
      <c r="H111" s="89">
        <f>H112+H119+H122+H125+H129+H132+H135</f>
        <v>4700000</v>
      </c>
    </row>
    <row r="112" spans="1:8" s="72" customFormat="1" ht="49.5">
      <c r="A112" s="37" t="s">
        <v>73</v>
      </c>
      <c r="B112" s="53">
        <v>130</v>
      </c>
      <c r="C112" s="35" t="s">
        <v>220</v>
      </c>
      <c r="D112" s="35" t="s">
        <v>220</v>
      </c>
      <c r="E112" s="35" t="s">
        <v>72</v>
      </c>
      <c r="F112" s="35"/>
      <c r="G112" s="82">
        <f>G116+G113</f>
        <v>400000</v>
      </c>
      <c r="H112" s="83">
        <f>H116+H113</f>
        <v>400000</v>
      </c>
    </row>
    <row r="113" spans="1:8" s="72" customFormat="1" ht="33">
      <c r="A113" s="34" t="s">
        <v>5</v>
      </c>
      <c r="B113" s="52">
        <v>130</v>
      </c>
      <c r="C113" s="35" t="s">
        <v>133</v>
      </c>
      <c r="D113" s="35" t="s">
        <v>134</v>
      </c>
      <c r="E113" s="35" t="s">
        <v>72</v>
      </c>
      <c r="F113" s="35" t="s">
        <v>33</v>
      </c>
      <c r="G113" s="82">
        <f>G114</f>
        <v>400000</v>
      </c>
      <c r="H113" s="83">
        <f>H114</f>
        <v>400000</v>
      </c>
    </row>
    <row r="114" spans="1:8" s="72" customFormat="1" ht="33">
      <c r="A114" s="34" t="s">
        <v>6</v>
      </c>
      <c r="B114" s="52">
        <v>130</v>
      </c>
      <c r="C114" s="35" t="s">
        <v>133</v>
      </c>
      <c r="D114" s="35" t="s">
        <v>134</v>
      </c>
      <c r="E114" s="35" t="s">
        <v>72</v>
      </c>
      <c r="F114" s="35" t="s">
        <v>34</v>
      </c>
      <c r="G114" s="82">
        <f>G115</f>
        <v>400000</v>
      </c>
      <c r="H114" s="83">
        <f>H115</f>
        <v>400000</v>
      </c>
    </row>
    <row r="115" spans="1:8" s="72" customFormat="1" ht="32.25" customHeight="1" hidden="1">
      <c r="A115" s="34" t="s">
        <v>49</v>
      </c>
      <c r="B115" s="52">
        <v>130</v>
      </c>
      <c r="C115" s="35" t="s">
        <v>133</v>
      </c>
      <c r="D115" s="35" t="s">
        <v>134</v>
      </c>
      <c r="E115" s="35" t="s">
        <v>72</v>
      </c>
      <c r="F115" s="35" t="s">
        <v>48</v>
      </c>
      <c r="G115" s="82">
        <v>400000</v>
      </c>
      <c r="H115" s="83">
        <v>400000</v>
      </c>
    </row>
    <row r="116" spans="1:8" s="72" customFormat="1" ht="1.5" customHeight="1" hidden="1">
      <c r="A116" s="37" t="s">
        <v>53</v>
      </c>
      <c r="B116" s="53">
        <v>130</v>
      </c>
      <c r="C116" s="35" t="s">
        <v>133</v>
      </c>
      <c r="D116" s="35" t="s">
        <v>134</v>
      </c>
      <c r="E116" s="35" t="s">
        <v>72</v>
      </c>
      <c r="F116" s="35" t="s">
        <v>51</v>
      </c>
      <c r="G116" s="82">
        <f>G117</f>
        <v>0</v>
      </c>
      <c r="H116" s="83">
        <f>H117</f>
        <v>0</v>
      </c>
    </row>
    <row r="117" spans="1:8" s="72" customFormat="1" ht="16.5" hidden="1">
      <c r="A117" s="37" t="s">
        <v>99</v>
      </c>
      <c r="B117" s="35" t="s">
        <v>100</v>
      </c>
      <c r="C117" s="35" t="s">
        <v>133</v>
      </c>
      <c r="D117" s="35" t="s">
        <v>134</v>
      </c>
      <c r="E117" s="35" t="s">
        <v>72</v>
      </c>
      <c r="F117" s="35" t="s">
        <v>96</v>
      </c>
      <c r="G117" s="26">
        <f>G118</f>
        <v>0</v>
      </c>
      <c r="H117" s="96">
        <f>H118</f>
        <v>0</v>
      </c>
    </row>
    <row r="118" spans="1:8" s="72" customFormat="1" ht="49.5" hidden="1">
      <c r="A118" s="37" t="s">
        <v>86</v>
      </c>
      <c r="B118" s="53">
        <v>130</v>
      </c>
      <c r="C118" s="35" t="s">
        <v>133</v>
      </c>
      <c r="D118" s="35" t="s">
        <v>134</v>
      </c>
      <c r="E118" s="35" t="s">
        <v>72</v>
      </c>
      <c r="F118" s="35" t="s">
        <v>52</v>
      </c>
      <c r="G118" s="82"/>
      <c r="H118" s="83"/>
    </row>
    <row r="119" spans="1:8" s="72" customFormat="1" ht="49.5" hidden="1">
      <c r="A119" s="37" t="s">
        <v>74</v>
      </c>
      <c r="B119" s="53">
        <v>130</v>
      </c>
      <c r="C119" s="35" t="s">
        <v>133</v>
      </c>
      <c r="D119" s="35" t="s">
        <v>134</v>
      </c>
      <c r="E119" s="35" t="s">
        <v>75</v>
      </c>
      <c r="F119" s="35"/>
      <c r="G119" s="82">
        <f>G120</f>
        <v>0</v>
      </c>
      <c r="H119" s="83">
        <f>H120</f>
        <v>0</v>
      </c>
    </row>
    <row r="120" spans="1:8" s="72" customFormat="1" ht="16.5" hidden="1">
      <c r="A120" s="34" t="s">
        <v>7</v>
      </c>
      <c r="B120" s="52">
        <v>130</v>
      </c>
      <c r="C120" s="35" t="s">
        <v>133</v>
      </c>
      <c r="D120" s="35" t="s">
        <v>134</v>
      </c>
      <c r="E120" s="35" t="s">
        <v>75</v>
      </c>
      <c r="F120" s="35">
        <v>800</v>
      </c>
      <c r="G120" s="82">
        <f>G121</f>
        <v>0</v>
      </c>
      <c r="H120" s="83">
        <f>H121</f>
        <v>0</v>
      </c>
    </row>
    <row r="121" spans="1:8" s="72" customFormat="1" ht="49.5" hidden="1">
      <c r="A121" s="34" t="s">
        <v>18</v>
      </c>
      <c r="B121" s="52">
        <v>130</v>
      </c>
      <c r="C121" s="35" t="s">
        <v>133</v>
      </c>
      <c r="D121" s="35" t="s">
        <v>134</v>
      </c>
      <c r="E121" s="35" t="s">
        <v>75</v>
      </c>
      <c r="F121" s="35">
        <v>810</v>
      </c>
      <c r="G121" s="82"/>
      <c r="H121" s="83"/>
    </row>
    <row r="122" spans="1:8" s="72" customFormat="1" ht="16.5">
      <c r="A122" s="34" t="s">
        <v>76</v>
      </c>
      <c r="B122" s="52">
        <v>130</v>
      </c>
      <c r="C122" s="35" t="s">
        <v>133</v>
      </c>
      <c r="D122" s="35" t="s">
        <v>134</v>
      </c>
      <c r="E122" s="35" t="s">
        <v>221</v>
      </c>
      <c r="F122" s="35"/>
      <c r="G122" s="82">
        <f>G123</f>
        <v>3900000</v>
      </c>
      <c r="H122" s="83">
        <f>H123</f>
        <v>4300000</v>
      </c>
    </row>
    <row r="123" spans="1:8" s="72" customFormat="1" ht="16.5">
      <c r="A123" s="34" t="s">
        <v>7</v>
      </c>
      <c r="B123" s="52">
        <v>130</v>
      </c>
      <c r="C123" s="35" t="s">
        <v>133</v>
      </c>
      <c r="D123" s="35" t="s">
        <v>134</v>
      </c>
      <c r="E123" s="35" t="s">
        <v>221</v>
      </c>
      <c r="F123" s="35">
        <v>800</v>
      </c>
      <c r="G123" s="82">
        <f>G124</f>
        <v>3900000</v>
      </c>
      <c r="H123" s="83">
        <f>H124</f>
        <v>4300000</v>
      </c>
    </row>
    <row r="124" spans="1:8" s="72" customFormat="1" ht="48.75" customHeight="1">
      <c r="A124" s="34" t="s">
        <v>18</v>
      </c>
      <c r="B124" s="52">
        <v>130</v>
      </c>
      <c r="C124" s="35" t="s">
        <v>133</v>
      </c>
      <c r="D124" s="35" t="s">
        <v>134</v>
      </c>
      <c r="E124" s="35" t="s">
        <v>221</v>
      </c>
      <c r="F124" s="35">
        <v>810</v>
      </c>
      <c r="G124" s="82">
        <v>3900000</v>
      </c>
      <c r="H124" s="83">
        <v>4300000</v>
      </c>
    </row>
    <row r="125" spans="1:8" s="72" customFormat="1" ht="33" hidden="1">
      <c r="A125" s="34" t="s">
        <v>79</v>
      </c>
      <c r="B125" s="52">
        <v>130</v>
      </c>
      <c r="C125" s="35" t="s">
        <v>133</v>
      </c>
      <c r="D125" s="35" t="s">
        <v>134</v>
      </c>
      <c r="E125" s="35" t="s">
        <v>78</v>
      </c>
      <c r="F125" s="35"/>
      <c r="G125" s="82">
        <f aca="true" t="shared" si="11" ref="G125:H127">G126</f>
        <v>0</v>
      </c>
      <c r="H125" s="83">
        <f t="shared" si="11"/>
        <v>0</v>
      </c>
    </row>
    <row r="126" spans="1:8" s="72" customFormat="1" ht="33" hidden="1">
      <c r="A126" s="34" t="s">
        <v>5</v>
      </c>
      <c r="B126" s="52">
        <v>130</v>
      </c>
      <c r="C126" s="35" t="s">
        <v>133</v>
      </c>
      <c r="D126" s="35" t="s">
        <v>134</v>
      </c>
      <c r="E126" s="35" t="s">
        <v>78</v>
      </c>
      <c r="F126" s="35" t="s">
        <v>33</v>
      </c>
      <c r="G126" s="82">
        <f t="shared" si="11"/>
        <v>0</v>
      </c>
      <c r="H126" s="83">
        <f t="shared" si="11"/>
        <v>0</v>
      </c>
    </row>
    <row r="127" spans="1:8" s="72" customFormat="1" ht="33" hidden="1">
      <c r="A127" s="34" t="s">
        <v>6</v>
      </c>
      <c r="B127" s="52">
        <v>130</v>
      </c>
      <c r="C127" s="35" t="s">
        <v>133</v>
      </c>
      <c r="D127" s="35" t="s">
        <v>134</v>
      </c>
      <c r="E127" s="35" t="s">
        <v>78</v>
      </c>
      <c r="F127" s="35" t="s">
        <v>34</v>
      </c>
      <c r="G127" s="82">
        <f t="shared" si="11"/>
        <v>0</v>
      </c>
      <c r="H127" s="83">
        <f t="shared" si="11"/>
        <v>0</v>
      </c>
    </row>
    <row r="128" spans="1:8" s="72" customFormat="1" ht="33" hidden="1">
      <c r="A128" s="34" t="s">
        <v>49</v>
      </c>
      <c r="B128" s="52">
        <v>130</v>
      </c>
      <c r="C128" s="35" t="s">
        <v>133</v>
      </c>
      <c r="D128" s="35" t="s">
        <v>134</v>
      </c>
      <c r="E128" s="35" t="s">
        <v>78</v>
      </c>
      <c r="F128" s="35" t="s">
        <v>48</v>
      </c>
      <c r="G128" s="82"/>
      <c r="H128" s="83"/>
    </row>
    <row r="129" spans="1:8" s="72" customFormat="1" ht="33" hidden="1">
      <c r="A129" s="34" t="s">
        <v>77</v>
      </c>
      <c r="B129" s="52">
        <v>130</v>
      </c>
      <c r="C129" s="35" t="s">
        <v>133</v>
      </c>
      <c r="D129" s="35" t="s">
        <v>134</v>
      </c>
      <c r="E129" s="35" t="s">
        <v>80</v>
      </c>
      <c r="F129" s="35"/>
      <c r="G129" s="82">
        <f>G130</f>
        <v>0</v>
      </c>
      <c r="H129" s="83">
        <f>H130</f>
        <v>0</v>
      </c>
    </row>
    <row r="130" spans="1:8" s="72" customFormat="1" ht="16.5" hidden="1">
      <c r="A130" s="34" t="s">
        <v>7</v>
      </c>
      <c r="B130" s="52">
        <v>130</v>
      </c>
      <c r="C130" s="35" t="s">
        <v>133</v>
      </c>
      <c r="D130" s="35" t="s">
        <v>134</v>
      </c>
      <c r="E130" s="35" t="s">
        <v>80</v>
      </c>
      <c r="F130" s="35">
        <v>800</v>
      </c>
      <c r="G130" s="82">
        <f>G131</f>
        <v>0</v>
      </c>
      <c r="H130" s="83">
        <f>H131</f>
        <v>0</v>
      </c>
    </row>
    <row r="131" spans="1:8" s="72" customFormat="1" ht="49.5" hidden="1">
      <c r="A131" s="34" t="s">
        <v>18</v>
      </c>
      <c r="B131" s="52">
        <v>130</v>
      </c>
      <c r="C131" s="35" t="s">
        <v>133</v>
      </c>
      <c r="D131" s="35" t="s">
        <v>134</v>
      </c>
      <c r="E131" s="35" t="s">
        <v>80</v>
      </c>
      <c r="F131" s="35">
        <v>810</v>
      </c>
      <c r="G131" s="82"/>
      <c r="H131" s="83"/>
    </row>
    <row r="132" spans="1:8" s="72" customFormat="1" ht="16.5" hidden="1">
      <c r="A132" s="37" t="s">
        <v>87</v>
      </c>
      <c r="B132" s="53">
        <v>130</v>
      </c>
      <c r="C132" s="35" t="s">
        <v>133</v>
      </c>
      <c r="D132" s="35" t="s">
        <v>134</v>
      </c>
      <c r="E132" s="35" t="s">
        <v>88</v>
      </c>
      <c r="F132" s="35"/>
      <c r="G132" s="82">
        <f>G133</f>
        <v>0</v>
      </c>
      <c r="H132" s="83">
        <f>H133</f>
        <v>0</v>
      </c>
    </row>
    <row r="133" spans="1:8" s="72" customFormat="1" ht="16.5" hidden="1">
      <c r="A133" s="34" t="s">
        <v>7</v>
      </c>
      <c r="B133" s="52">
        <v>130</v>
      </c>
      <c r="C133" s="35" t="s">
        <v>133</v>
      </c>
      <c r="D133" s="35" t="s">
        <v>134</v>
      </c>
      <c r="E133" s="35" t="s">
        <v>88</v>
      </c>
      <c r="F133" s="35">
        <v>800</v>
      </c>
      <c r="G133" s="82">
        <f>G134</f>
        <v>0</v>
      </c>
      <c r="H133" s="83">
        <f>H134</f>
        <v>0</v>
      </c>
    </row>
    <row r="134" spans="1:8" s="72" customFormat="1" ht="49.5" hidden="1">
      <c r="A134" s="34" t="s">
        <v>18</v>
      </c>
      <c r="B134" s="52">
        <v>130</v>
      </c>
      <c r="C134" s="35" t="s">
        <v>133</v>
      </c>
      <c r="D134" s="35" t="s">
        <v>134</v>
      </c>
      <c r="E134" s="35" t="s">
        <v>88</v>
      </c>
      <c r="F134" s="35">
        <v>810</v>
      </c>
      <c r="G134" s="82"/>
      <c r="H134" s="83"/>
    </row>
    <row r="135" spans="1:8" s="72" customFormat="1" ht="33" hidden="1">
      <c r="A135" s="34" t="s">
        <v>112</v>
      </c>
      <c r="B135" s="52">
        <v>130</v>
      </c>
      <c r="C135" s="35" t="s">
        <v>133</v>
      </c>
      <c r="D135" s="35" t="s">
        <v>134</v>
      </c>
      <c r="E135" s="35" t="s">
        <v>111</v>
      </c>
      <c r="F135" s="35"/>
      <c r="G135" s="82">
        <f>G136+G139</f>
        <v>0</v>
      </c>
      <c r="H135" s="83">
        <f>H136+H139</f>
        <v>0</v>
      </c>
    </row>
    <row r="136" spans="1:8" s="72" customFormat="1" ht="33" hidden="1">
      <c r="A136" s="34" t="s">
        <v>5</v>
      </c>
      <c r="B136" s="52">
        <v>130</v>
      </c>
      <c r="C136" s="35" t="s">
        <v>133</v>
      </c>
      <c r="D136" s="35" t="s">
        <v>134</v>
      </c>
      <c r="E136" s="35" t="s">
        <v>111</v>
      </c>
      <c r="F136" s="35" t="s">
        <v>33</v>
      </c>
      <c r="G136" s="82">
        <f>G137</f>
        <v>0</v>
      </c>
      <c r="H136" s="83">
        <f>H137</f>
        <v>0</v>
      </c>
    </row>
    <row r="137" spans="1:8" s="72" customFormat="1" ht="33" hidden="1">
      <c r="A137" s="34" t="s">
        <v>6</v>
      </c>
      <c r="B137" s="52">
        <v>130</v>
      </c>
      <c r="C137" s="35" t="s">
        <v>133</v>
      </c>
      <c r="D137" s="35" t="s">
        <v>134</v>
      </c>
      <c r="E137" s="35" t="s">
        <v>111</v>
      </c>
      <c r="F137" s="35" t="s">
        <v>34</v>
      </c>
      <c r="G137" s="82">
        <f>G138</f>
        <v>0</v>
      </c>
      <c r="H137" s="83">
        <f>H138</f>
        <v>0</v>
      </c>
    </row>
    <row r="138" spans="1:8" s="72" customFormat="1" ht="33" hidden="1">
      <c r="A138" s="34" t="s">
        <v>49</v>
      </c>
      <c r="B138" s="52">
        <v>130</v>
      </c>
      <c r="C138" s="35" t="s">
        <v>133</v>
      </c>
      <c r="D138" s="35" t="s">
        <v>134</v>
      </c>
      <c r="E138" s="35" t="s">
        <v>111</v>
      </c>
      <c r="F138" s="35" t="s">
        <v>48</v>
      </c>
      <c r="G138" s="82"/>
      <c r="H138" s="83"/>
    </row>
    <row r="139" spans="1:8" s="72" customFormat="1" ht="16.5" hidden="1">
      <c r="A139" s="34" t="s">
        <v>10</v>
      </c>
      <c r="B139" s="52">
        <v>130</v>
      </c>
      <c r="C139" s="35" t="s">
        <v>133</v>
      </c>
      <c r="D139" s="35" t="s">
        <v>134</v>
      </c>
      <c r="E139" s="35" t="s">
        <v>111</v>
      </c>
      <c r="F139" s="35">
        <v>500</v>
      </c>
      <c r="G139" s="82">
        <f>G140</f>
        <v>0</v>
      </c>
      <c r="H139" s="83">
        <f>H140</f>
        <v>0</v>
      </c>
    </row>
    <row r="140" spans="1:8" s="72" customFormat="1" ht="16.5" hidden="1">
      <c r="A140" s="34" t="s">
        <v>11</v>
      </c>
      <c r="B140" s="52">
        <v>130</v>
      </c>
      <c r="C140" s="35" t="s">
        <v>133</v>
      </c>
      <c r="D140" s="35" t="s">
        <v>134</v>
      </c>
      <c r="E140" s="35" t="s">
        <v>111</v>
      </c>
      <c r="F140" s="35">
        <v>540</v>
      </c>
      <c r="G140" s="82"/>
      <c r="H140" s="83"/>
    </row>
    <row r="141" spans="1:8" s="72" customFormat="1" ht="16.5">
      <c r="A141" s="49" t="s">
        <v>23</v>
      </c>
      <c r="B141" s="59">
        <v>130</v>
      </c>
      <c r="C141" s="39" t="s">
        <v>133</v>
      </c>
      <c r="D141" s="39" t="s">
        <v>127</v>
      </c>
      <c r="E141" s="39"/>
      <c r="F141" s="39"/>
      <c r="G141" s="88">
        <f>G146+G155+G161+G164+G167+G173+G142</f>
        <v>11930174</v>
      </c>
      <c r="H141" s="89">
        <f>H146+H155+H161+H164+H167+H173+H142</f>
        <v>19644534</v>
      </c>
    </row>
    <row r="142" spans="1:8" s="72" customFormat="1" ht="33" hidden="1">
      <c r="A142" s="34" t="s">
        <v>112</v>
      </c>
      <c r="B142" s="52">
        <v>130</v>
      </c>
      <c r="C142" s="52" t="s">
        <v>31</v>
      </c>
      <c r="D142" s="52" t="s">
        <v>31</v>
      </c>
      <c r="E142" s="35" t="s">
        <v>111</v>
      </c>
      <c r="F142" s="35"/>
      <c r="G142" s="82">
        <f aca="true" t="shared" si="12" ref="G142:H144">G143</f>
        <v>0</v>
      </c>
      <c r="H142" s="83">
        <f t="shared" si="12"/>
        <v>0</v>
      </c>
    </row>
    <row r="143" spans="1:8" s="72" customFormat="1" ht="33" hidden="1">
      <c r="A143" s="34" t="s">
        <v>5</v>
      </c>
      <c r="B143" s="52">
        <v>130</v>
      </c>
      <c r="C143" s="52" t="s">
        <v>31</v>
      </c>
      <c r="D143" s="52" t="s">
        <v>31</v>
      </c>
      <c r="E143" s="35" t="s">
        <v>111</v>
      </c>
      <c r="F143" s="35" t="s">
        <v>33</v>
      </c>
      <c r="G143" s="82">
        <f t="shared" si="12"/>
        <v>0</v>
      </c>
      <c r="H143" s="83">
        <f t="shared" si="12"/>
        <v>0</v>
      </c>
    </row>
    <row r="144" spans="1:8" s="72" customFormat="1" ht="33" hidden="1">
      <c r="A144" s="34" t="s">
        <v>6</v>
      </c>
      <c r="B144" s="52">
        <v>130</v>
      </c>
      <c r="C144" s="52" t="s">
        <v>31</v>
      </c>
      <c r="D144" s="52" t="s">
        <v>31</v>
      </c>
      <c r="E144" s="35" t="s">
        <v>111</v>
      </c>
      <c r="F144" s="35" t="s">
        <v>34</v>
      </c>
      <c r="G144" s="82">
        <f t="shared" si="12"/>
        <v>0</v>
      </c>
      <c r="H144" s="83">
        <f t="shared" si="12"/>
        <v>0</v>
      </c>
    </row>
    <row r="145" spans="1:8" ht="33" hidden="1">
      <c r="A145" s="34" t="s">
        <v>49</v>
      </c>
      <c r="B145" s="52">
        <v>130</v>
      </c>
      <c r="C145" s="52" t="s">
        <v>31</v>
      </c>
      <c r="D145" s="52" t="s">
        <v>31</v>
      </c>
      <c r="E145" s="35" t="s">
        <v>111</v>
      </c>
      <c r="F145" s="35" t="s">
        <v>48</v>
      </c>
      <c r="G145" s="82"/>
      <c r="H145" s="83"/>
    </row>
    <row r="146" spans="1:8" ht="16.5">
      <c r="A146" s="34" t="s">
        <v>24</v>
      </c>
      <c r="B146" s="52">
        <v>130</v>
      </c>
      <c r="C146" s="35" t="s">
        <v>133</v>
      </c>
      <c r="D146" s="35" t="s">
        <v>127</v>
      </c>
      <c r="E146" s="35" t="s">
        <v>65</v>
      </c>
      <c r="F146" s="35"/>
      <c r="G146" s="82">
        <f>G149+G152+G154</f>
        <v>7100000</v>
      </c>
      <c r="H146" s="83">
        <f>H149+H152+H154</f>
        <v>8200000</v>
      </c>
    </row>
    <row r="147" spans="1:8" ht="33" hidden="1">
      <c r="A147" s="34" t="s">
        <v>5</v>
      </c>
      <c r="B147" s="52">
        <v>130</v>
      </c>
      <c r="C147" s="52" t="s">
        <v>133</v>
      </c>
      <c r="D147" s="52" t="s">
        <v>127</v>
      </c>
      <c r="E147" s="35" t="s">
        <v>65</v>
      </c>
      <c r="F147" s="35" t="s">
        <v>33</v>
      </c>
      <c r="G147" s="82">
        <f>G148</f>
        <v>0</v>
      </c>
      <c r="H147" s="83">
        <f>H148</f>
        <v>0</v>
      </c>
    </row>
    <row r="148" spans="1:8" ht="33" hidden="1">
      <c r="A148" s="34" t="s">
        <v>6</v>
      </c>
      <c r="B148" s="52">
        <v>130</v>
      </c>
      <c r="C148" s="52" t="s">
        <v>133</v>
      </c>
      <c r="D148" s="52" t="s">
        <v>127</v>
      </c>
      <c r="E148" s="35" t="s">
        <v>65</v>
      </c>
      <c r="F148" s="35" t="s">
        <v>34</v>
      </c>
      <c r="G148" s="82">
        <f>G149</f>
        <v>0</v>
      </c>
      <c r="H148" s="83">
        <f>H149</f>
        <v>0</v>
      </c>
    </row>
    <row r="149" spans="1:8" ht="33" hidden="1">
      <c r="A149" s="34" t="s">
        <v>49</v>
      </c>
      <c r="B149" s="52">
        <v>130</v>
      </c>
      <c r="C149" s="52" t="s">
        <v>133</v>
      </c>
      <c r="D149" s="52" t="s">
        <v>127</v>
      </c>
      <c r="E149" s="35" t="s">
        <v>65</v>
      </c>
      <c r="F149" s="35" t="s">
        <v>48</v>
      </c>
      <c r="G149" s="82"/>
      <c r="H149" s="83"/>
    </row>
    <row r="150" spans="1:8" ht="49.5" hidden="1">
      <c r="A150" s="34" t="s">
        <v>53</v>
      </c>
      <c r="B150" s="52">
        <v>130</v>
      </c>
      <c r="C150" s="52" t="s">
        <v>133</v>
      </c>
      <c r="D150" s="52" t="s">
        <v>127</v>
      </c>
      <c r="E150" s="35" t="s">
        <v>65</v>
      </c>
      <c r="F150" s="35" t="s">
        <v>51</v>
      </c>
      <c r="G150" s="82">
        <f>G151</f>
        <v>0</v>
      </c>
      <c r="H150" s="83">
        <f>H151</f>
        <v>0</v>
      </c>
    </row>
    <row r="151" spans="1:8" ht="16.5" hidden="1">
      <c r="A151" s="34" t="s">
        <v>97</v>
      </c>
      <c r="B151" s="52">
        <v>130</v>
      </c>
      <c r="C151" s="52" t="s">
        <v>133</v>
      </c>
      <c r="D151" s="52" t="s">
        <v>127</v>
      </c>
      <c r="E151" s="35" t="s">
        <v>65</v>
      </c>
      <c r="F151" s="35" t="s">
        <v>96</v>
      </c>
      <c r="G151" s="82">
        <f>G152</f>
        <v>0</v>
      </c>
      <c r="H151" s="83">
        <f>H152</f>
        <v>0</v>
      </c>
    </row>
    <row r="152" spans="1:8" ht="33" hidden="1">
      <c r="A152" s="34" t="s">
        <v>98</v>
      </c>
      <c r="B152" s="52">
        <v>130</v>
      </c>
      <c r="C152" s="52" t="s">
        <v>133</v>
      </c>
      <c r="D152" s="52" t="s">
        <v>127</v>
      </c>
      <c r="E152" s="35" t="s">
        <v>65</v>
      </c>
      <c r="F152" s="35" t="s">
        <v>52</v>
      </c>
      <c r="G152" s="82"/>
      <c r="H152" s="83"/>
    </row>
    <row r="153" spans="1:8" ht="16.5">
      <c r="A153" s="34" t="s">
        <v>7</v>
      </c>
      <c r="B153" s="52">
        <v>130</v>
      </c>
      <c r="C153" s="35" t="s">
        <v>133</v>
      </c>
      <c r="D153" s="35" t="s">
        <v>127</v>
      </c>
      <c r="E153" s="35" t="s">
        <v>65</v>
      </c>
      <c r="F153" s="35">
        <v>800</v>
      </c>
      <c r="G153" s="82">
        <f>G154</f>
        <v>7100000</v>
      </c>
      <c r="H153" s="83">
        <f>H154</f>
        <v>8200000</v>
      </c>
    </row>
    <row r="154" spans="1:8" ht="49.5">
      <c r="A154" s="34" t="s">
        <v>18</v>
      </c>
      <c r="B154" s="52">
        <v>130</v>
      </c>
      <c r="C154" s="35" t="s">
        <v>133</v>
      </c>
      <c r="D154" s="35" t="s">
        <v>127</v>
      </c>
      <c r="E154" s="35" t="s">
        <v>65</v>
      </c>
      <c r="F154" s="35">
        <v>810</v>
      </c>
      <c r="G154" s="82">
        <v>7100000</v>
      </c>
      <c r="H154" s="83">
        <v>8200000</v>
      </c>
    </row>
    <row r="155" spans="1:8" ht="33">
      <c r="A155" s="34" t="s">
        <v>113</v>
      </c>
      <c r="B155" s="52">
        <v>130</v>
      </c>
      <c r="C155" s="35" t="s">
        <v>133</v>
      </c>
      <c r="D155" s="35" t="s">
        <v>127</v>
      </c>
      <c r="E155" s="35" t="s">
        <v>222</v>
      </c>
      <c r="F155" s="35"/>
      <c r="G155" s="82">
        <f>G156</f>
        <v>2000000</v>
      </c>
      <c r="H155" s="83">
        <f>H156</f>
        <v>2100000</v>
      </c>
    </row>
    <row r="156" spans="1:8" ht="16.5">
      <c r="A156" s="34" t="s">
        <v>7</v>
      </c>
      <c r="B156" s="52">
        <v>130</v>
      </c>
      <c r="C156" s="35" t="s">
        <v>133</v>
      </c>
      <c r="D156" s="35" t="s">
        <v>127</v>
      </c>
      <c r="E156" s="35" t="s">
        <v>222</v>
      </c>
      <c r="F156" s="35">
        <v>800</v>
      </c>
      <c r="G156" s="82">
        <f>G157</f>
        <v>2000000</v>
      </c>
      <c r="H156" s="83">
        <f>H157</f>
        <v>2100000</v>
      </c>
    </row>
    <row r="157" spans="1:8" ht="49.5">
      <c r="A157" s="34" t="s">
        <v>18</v>
      </c>
      <c r="B157" s="52">
        <v>130</v>
      </c>
      <c r="C157" s="35" t="s">
        <v>133</v>
      </c>
      <c r="D157" s="35" t="s">
        <v>127</v>
      </c>
      <c r="E157" s="35" t="s">
        <v>222</v>
      </c>
      <c r="F157" s="35">
        <v>810</v>
      </c>
      <c r="G157" s="82">
        <v>2000000</v>
      </c>
      <c r="H157" s="83">
        <v>2100000</v>
      </c>
    </row>
    <row r="158" spans="1:8" ht="49.5" hidden="1">
      <c r="A158" s="34" t="s">
        <v>121</v>
      </c>
      <c r="B158" s="52">
        <v>130</v>
      </c>
      <c r="C158" s="35" t="s">
        <v>133</v>
      </c>
      <c r="D158" s="35" t="s">
        <v>127</v>
      </c>
      <c r="E158" s="35" t="s">
        <v>223</v>
      </c>
      <c r="F158" s="35"/>
      <c r="G158" s="97">
        <f>G159</f>
        <v>0</v>
      </c>
      <c r="H158" s="98"/>
    </row>
    <row r="159" spans="1:8" ht="16.5" hidden="1">
      <c r="A159" s="34" t="s">
        <v>7</v>
      </c>
      <c r="B159" s="52">
        <v>130</v>
      </c>
      <c r="C159" s="35" t="s">
        <v>133</v>
      </c>
      <c r="D159" s="35" t="s">
        <v>127</v>
      </c>
      <c r="E159" s="35" t="s">
        <v>223</v>
      </c>
      <c r="F159" s="35">
        <v>800</v>
      </c>
      <c r="G159" s="97">
        <f>G160</f>
        <v>0</v>
      </c>
      <c r="H159" s="98"/>
    </row>
    <row r="160" spans="1:8" ht="49.5" hidden="1">
      <c r="A160" s="34" t="s">
        <v>18</v>
      </c>
      <c r="B160" s="52">
        <v>130</v>
      </c>
      <c r="C160" s="35" t="s">
        <v>133</v>
      </c>
      <c r="D160" s="35" t="s">
        <v>127</v>
      </c>
      <c r="E160" s="35" t="s">
        <v>223</v>
      </c>
      <c r="F160" s="35">
        <v>810</v>
      </c>
      <c r="G160" s="97"/>
      <c r="H160" s="98"/>
    </row>
    <row r="161" spans="1:8" s="72" customFormat="1" ht="16.5">
      <c r="A161" s="34" t="s">
        <v>66</v>
      </c>
      <c r="B161" s="52">
        <v>130</v>
      </c>
      <c r="C161" s="35" t="s">
        <v>133</v>
      </c>
      <c r="D161" s="35" t="s">
        <v>127</v>
      </c>
      <c r="E161" s="35" t="s">
        <v>224</v>
      </c>
      <c r="F161" s="35"/>
      <c r="G161" s="82">
        <f>G162</f>
        <v>540000</v>
      </c>
      <c r="H161" s="83">
        <f>H162</f>
        <v>590000</v>
      </c>
    </row>
    <row r="162" spans="1:8" s="72" customFormat="1" ht="16.5">
      <c r="A162" s="34" t="s">
        <v>7</v>
      </c>
      <c r="B162" s="52">
        <v>130</v>
      </c>
      <c r="C162" s="35" t="s">
        <v>133</v>
      </c>
      <c r="D162" s="35" t="s">
        <v>127</v>
      </c>
      <c r="E162" s="35" t="s">
        <v>224</v>
      </c>
      <c r="F162" s="35">
        <v>800</v>
      </c>
      <c r="G162" s="82">
        <f>G163</f>
        <v>540000</v>
      </c>
      <c r="H162" s="83">
        <f>H163</f>
        <v>590000</v>
      </c>
    </row>
    <row r="163" spans="1:8" s="72" customFormat="1" ht="49.5">
      <c r="A163" s="34" t="s">
        <v>18</v>
      </c>
      <c r="B163" s="52">
        <v>130</v>
      </c>
      <c r="C163" s="35" t="s">
        <v>133</v>
      </c>
      <c r="D163" s="35" t="s">
        <v>127</v>
      </c>
      <c r="E163" s="35" t="s">
        <v>224</v>
      </c>
      <c r="F163" s="35">
        <v>810</v>
      </c>
      <c r="G163" s="82">
        <v>540000</v>
      </c>
      <c r="H163" s="83">
        <v>590000</v>
      </c>
    </row>
    <row r="164" spans="1:8" s="72" customFormat="1" ht="16.5">
      <c r="A164" s="34" t="s">
        <v>67</v>
      </c>
      <c r="B164" s="52">
        <v>130</v>
      </c>
      <c r="C164" s="35" t="s">
        <v>133</v>
      </c>
      <c r="D164" s="35" t="s">
        <v>127</v>
      </c>
      <c r="E164" s="35" t="s">
        <v>225</v>
      </c>
      <c r="F164" s="35"/>
      <c r="G164" s="82">
        <f>G165</f>
        <v>240000</v>
      </c>
      <c r="H164" s="83">
        <f>H165</f>
        <v>260000</v>
      </c>
    </row>
    <row r="165" spans="1:8" s="72" customFormat="1" ht="16.5">
      <c r="A165" s="34" t="s">
        <v>7</v>
      </c>
      <c r="B165" s="52">
        <v>130</v>
      </c>
      <c r="C165" s="35" t="s">
        <v>133</v>
      </c>
      <c r="D165" s="35" t="s">
        <v>127</v>
      </c>
      <c r="E165" s="35" t="s">
        <v>225</v>
      </c>
      <c r="F165" s="35">
        <v>800</v>
      </c>
      <c r="G165" s="82">
        <f>G166</f>
        <v>240000</v>
      </c>
      <c r="H165" s="83">
        <f>H166</f>
        <v>260000</v>
      </c>
    </row>
    <row r="166" spans="1:8" s="72" customFormat="1" ht="49.5">
      <c r="A166" s="34" t="s">
        <v>18</v>
      </c>
      <c r="B166" s="52">
        <v>130</v>
      </c>
      <c r="C166" s="35" t="s">
        <v>133</v>
      </c>
      <c r="D166" s="35" t="s">
        <v>127</v>
      </c>
      <c r="E166" s="35" t="s">
        <v>225</v>
      </c>
      <c r="F166" s="35">
        <v>810</v>
      </c>
      <c r="G166" s="82">
        <v>240000</v>
      </c>
      <c r="H166" s="83">
        <v>260000</v>
      </c>
    </row>
    <row r="167" spans="1:8" s="72" customFormat="1" ht="16.5">
      <c r="A167" s="34" t="s">
        <v>35</v>
      </c>
      <c r="B167" s="52">
        <v>130</v>
      </c>
      <c r="C167" s="35" t="s">
        <v>133</v>
      </c>
      <c r="D167" s="35" t="s">
        <v>127</v>
      </c>
      <c r="E167" s="35" t="s">
        <v>226</v>
      </c>
      <c r="F167" s="35"/>
      <c r="G167" s="82">
        <f>G171+G168</f>
        <v>1890174</v>
      </c>
      <c r="H167" s="83">
        <f>H171+H168</f>
        <v>8325534</v>
      </c>
    </row>
    <row r="168" spans="1:8" s="72" customFormat="1" ht="33">
      <c r="A168" s="34" t="s">
        <v>5</v>
      </c>
      <c r="B168" s="52">
        <v>130</v>
      </c>
      <c r="C168" s="35" t="s">
        <v>133</v>
      </c>
      <c r="D168" s="35" t="s">
        <v>127</v>
      </c>
      <c r="E168" s="35" t="s">
        <v>226</v>
      </c>
      <c r="F168" s="35" t="s">
        <v>33</v>
      </c>
      <c r="G168" s="82">
        <f>G169</f>
        <v>25000</v>
      </c>
      <c r="H168" s="83">
        <f>H169</f>
        <v>25000</v>
      </c>
    </row>
    <row r="169" spans="1:8" s="72" customFormat="1" ht="33">
      <c r="A169" s="34" t="s">
        <v>6</v>
      </c>
      <c r="B169" s="52">
        <v>130</v>
      </c>
      <c r="C169" s="35" t="s">
        <v>133</v>
      </c>
      <c r="D169" s="35" t="s">
        <v>127</v>
      </c>
      <c r="E169" s="35" t="s">
        <v>226</v>
      </c>
      <c r="F169" s="35" t="s">
        <v>34</v>
      </c>
      <c r="G169" s="82">
        <f>G170</f>
        <v>25000</v>
      </c>
      <c r="H169" s="83">
        <f>H170</f>
        <v>25000</v>
      </c>
    </row>
    <row r="170" spans="1:8" s="72" customFormat="1" ht="33" hidden="1">
      <c r="A170" s="34" t="s">
        <v>49</v>
      </c>
      <c r="B170" s="52">
        <v>130</v>
      </c>
      <c r="C170" s="35" t="s">
        <v>133</v>
      </c>
      <c r="D170" s="35" t="s">
        <v>127</v>
      </c>
      <c r="E170" s="35" t="s">
        <v>226</v>
      </c>
      <c r="F170" s="35" t="s">
        <v>48</v>
      </c>
      <c r="G170" s="82">
        <v>25000</v>
      </c>
      <c r="H170" s="83">
        <v>25000</v>
      </c>
    </row>
    <row r="171" spans="1:8" s="72" customFormat="1" ht="16.5">
      <c r="A171" s="34" t="s">
        <v>7</v>
      </c>
      <c r="B171" s="52">
        <v>130</v>
      </c>
      <c r="C171" s="35" t="s">
        <v>133</v>
      </c>
      <c r="D171" s="35" t="s">
        <v>127</v>
      </c>
      <c r="E171" s="35" t="s">
        <v>226</v>
      </c>
      <c r="F171" s="35">
        <v>800</v>
      </c>
      <c r="G171" s="82">
        <f>G172</f>
        <v>1865174</v>
      </c>
      <c r="H171" s="83">
        <f>H172</f>
        <v>8300534</v>
      </c>
    </row>
    <row r="172" spans="1:8" s="72" customFormat="1" ht="49.5">
      <c r="A172" s="34" t="s">
        <v>18</v>
      </c>
      <c r="B172" s="52">
        <v>130</v>
      </c>
      <c r="C172" s="35" t="s">
        <v>133</v>
      </c>
      <c r="D172" s="35" t="s">
        <v>127</v>
      </c>
      <c r="E172" s="35" t="s">
        <v>226</v>
      </c>
      <c r="F172" s="35">
        <v>810</v>
      </c>
      <c r="G172" s="82">
        <f>2022000+8187174-8344000</f>
        <v>1865174</v>
      </c>
      <c r="H172" s="83">
        <f>2224200+6076334</f>
        <v>8300534</v>
      </c>
    </row>
    <row r="173" spans="1:8" s="72" customFormat="1" ht="16.5">
      <c r="A173" s="34" t="s">
        <v>25</v>
      </c>
      <c r="B173" s="52">
        <v>130</v>
      </c>
      <c r="C173" s="35" t="s">
        <v>133</v>
      </c>
      <c r="D173" s="35" t="s">
        <v>127</v>
      </c>
      <c r="E173" s="35" t="s">
        <v>227</v>
      </c>
      <c r="F173" s="35"/>
      <c r="G173" s="82">
        <f>G174</f>
        <v>160000</v>
      </c>
      <c r="H173" s="83">
        <f>H174</f>
        <v>169000</v>
      </c>
    </row>
    <row r="174" spans="1:8" s="72" customFormat="1" ht="16.5">
      <c r="A174" s="34" t="s">
        <v>7</v>
      </c>
      <c r="B174" s="52">
        <v>130</v>
      </c>
      <c r="C174" s="35" t="s">
        <v>133</v>
      </c>
      <c r="D174" s="35" t="s">
        <v>127</v>
      </c>
      <c r="E174" s="35" t="s">
        <v>227</v>
      </c>
      <c r="F174" s="35">
        <v>800</v>
      </c>
      <c r="G174" s="82">
        <f>G175</f>
        <v>160000</v>
      </c>
      <c r="H174" s="83">
        <f>H175</f>
        <v>169000</v>
      </c>
    </row>
    <row r="175" spans="1:8" s="72" customFormat="1" ht="50.25" thickBot="1">
      <c r="A175" s="34" t="s">
        <v>18</v>
      </c>
      <c r="B175" s="52">
        <v>130</v>
      </c>
      <c r="C175" s="35" t="s">
        <v>133</v>
      </c>
      <c r="D175" s="35" t="s">
        <v>127</v>
      </c>
      <c r="E175" s="35" t="s">
        <v>227</v>
      </c>
      <c r="F175" s="35">
        <v>810</v>
      </c>
      <c r="G175" s="82">
        <v>160000</v>
      </c>
      <c r="H175" s="83">
        <v>169000</v>
      </c>
    </row>
    <row r="176" spans="1:8" s="72" customFormat="1" ht="17.25" thickBot="1">
      <c r="A176" s="27" t="s">
        <v>26</v>
      </c>
      <c r="B176" s="50">
        <v>130</v>
      </c>
      <c r="C176" s="28" t="s">
        <v>135</v>
      </c>
      <c r="D176" s="28" t="s">
        <v>126</v>
      </c>
      <c r="E176" s="28"/>
      <c r="F176" s="28"/>
      <c r="G176" s="78">
        <f>G177+G182</f>
        <v>218832</v>
      </c>
      <c r="H176" s="99">
        <f>H177+H182</f>
        <v>218832</v>
      </c>
    </row>
    <row r="177" spans="1:8" ht="16.5">
      <c r="A177" s="31" t="s">
        <v>27</v>
      </c>
      <c r="B177" s="51">
        <v>130</v>
      </c>
      <c r="C177" s="32" t="s">
        <v>135</v>
      </c>
      <c r="D177" s="32" t="s">
        <v>125</v>
      </c>
      <c r="E177" s="32"/>
      <c r="F177" s="32"/>
      <c r="G177" s="80">
        <f aca="true" t="shared" si="13" ref="G177:H180">G178</f>
        <v>218832</v>
      </c>
      <c r="H177" s="100">
        <f t="shared" si="13"/>
        <v>218832</v>
      </c>
    </row>
    <row r="178" spans="1:8" ht="16.5">
      <c r="A178" s="34" t="s">
        <v>90</v>
      </c>
      <c r="B178" s="52">
        <v>130</v>
      </c>
      <c r="C178" s="35" t="s">
        <v>135</v>
      </c>
      <c r="D178" s="35" t="s">
        <v>125</v>
      </c>
      <c r="E178" s="35" t="s">
        <v>61</v>
      </c>
      <c r="F178" s="35"/>
      <c r="G178" s="82">
        <f>G179</f>
        <v>218832</v>
      </c>
      <c r="H178" s="83">
        <f>H179</f>
        <v>218832</v>
      </c>
    </row>
    <row r="179" spans="1:8" ht="16.5">
      <c r="A179" s="34" t="s">
        <v>28</v>
      </c>
      <c r="B179" s="52">
        <v>130</v>
      </c>
      <c r="C179" s="35" t="s">
        <v>135</v>
      </c>
      <c r="D179" s="35" t="s">
        <v>125</v>
      </c>
      <c r="E179" s="35" t="s">
        <v>61</v>
      </c>
      <c r="F179" s="35">
        <v>300</v>
      </c>
      <c r="G179" s="82">
        <f t="shared" si="13"/>
        <v>218832</v>
      </c>
      <c r="H179" s="83">
        <f t="shared" si="13"/>
        <v>218832</v>
      </c>
    </row>
    <row r="180" spans="1:8" ht="50.25" thickBot="1">
      <c r="A180" s="37" t="s">
        <v>44</v>
      </c>
      <c r="B180" s="53">
        <v>130</v>
      </c>
      <c r="C180" s="35" t="s">
        <v>135</v>
      </c>
      <c r="D180" s="35" t="s">
        <v>125</v>
      </c>
      <c r="E180" s="35" t="s">
        <v>61</v>
      </c>
      <c r="F180" s="35" t="s">
        <v>42</v>
      </c>
      <c r="G180" s="82">
        <f t="shared" si="13"/>
        <v>218832</v>
      </c>
      <c r="H180" s="83">
        <f t="shared" si="13"/>
        <v>218832</v>
      </c>
    </row>
    <row r="181" spans="1:8" ht="50.25" hidden="1" thickBot="1">
      <c r="A181" s="37" t="s">
        <v>45</v>
      </c>
      <c r="B181" s="53">
        <v>130</v>
      </c>
      <c r="C181" s="35" t="s">
        <v>135</v>
      </c>
      <c r="D181" s="35" t="s">
        <v>125</v>
      </c>
      <c r="E181" s="35" t="s">
        <v>61</v>
      </c>
      <c r="F181" s="35" t="s">
        <v>43</v>
      </c>
      <c r="G181" s="82">
        <f>313125-94293</f>
        <v>218832</v>
      </c>
      <c r="H181" s="83">
        <f>313125-94293</f>
        <v>218832</v>
      </c>
    </row>
    <row r="182" spans="1:8" ht="3" customHeight="1" hidden="1" thickBot="1">
      <c r="A182" s="23" t="s">
        <v>55</v>
      </c>
      <c r="B182" s="60">
        <v>130</v>
      </c>
      <c r="C182" s="8" t="s">
        <v>54</v>
      </c>
      <c r="D182" s="8" t="s">
        <v>54</v>
      </c>
      <c r="E182" s="8"/>
      <c r="F182" s="8"/>
      <c r="G182" s="84">
        <f aca="true" t="shared" si="14" ref="G182:H185">G183</f>
        <v>0</v>
      </c>
      <c r="H182" s="85">
        <f t="shared" si="14"/>
        <v>0</v>
      </c>
    </row>
    <row r="183" spans="1:8" ht="17.25" hidden="1" thickBot="1">
      <c r="A183" s="9" t="s">
        <v>13</v>
      </c>
      <c r="B183" s="17">
        <v>130</v>
      </c>
      <c r="C183" s="10" t="s">
        <v>54</v>
      </c>
      <c r="D183" s="10" t="s">
        <v>54</v>
      </c>
      <c r="E183" s="10"/>
      <c r="F183" s="10"/>
      <c r="G183" s="86">
        <f t="shared" si="14"/>
        <v>0</v>
      </c>
      <c r="H183" s="87">
        <f t="shared" si="14"/>
        <v>0</v>
      </c>
    </row>
    <row r="184" spans="1:8" ht="17.25" hidden="1" thickBot="1">
      <c r="A184" s="9" t="s">
        <v>28</v>
      </c>
      <c r="B184" s="17">
        <v>130</v>
      </c>
      <c r="C184" s="10" t="s">
        <v>54</v>
      </c>
      <c r="D184" s="10" t="s">
        <v>54</v>
      </c>
      <c r="E184" s="10"/>
      <c r="F184" s="10">
        <v>300</v>
      </c>
      <c r="G184" s="86">
        <f t="shared" si="14"/>
        <v>0</v>
      </c>
      <c r="H184" s="87">
        <f t="shared" si="14"/>
        <v>0</v>
      </c>
    </row>
    <row r="185" spans="1:8" ht="50.25" hidden="1" thickBot="1">
      <c r="A185" s="11" t="s">
        <v>44</v>
      </c>
      <c r="B185" s="24">
        <v>130</v>
      </c>
      <c r="C185" s="10" t="s">
        <v>54</v>
      </c>
      <c r="D185" s="10" t="s">
        <v>54</v>
      </c>
      <c r="E185" s="10"/>
      <c r="F185" s="10" t="s">
        <v>42</v>
      </c>
      <c r="G185" s="86">
        <f t="shared" si="14"/>
        <v>0</v>
      </c>
      <c r="H185" s="87">
        <f t="shared" si="14"/>
        <v>0</v>
      </c>
    </row>
    <row r="186" spans="1:8" ht="50.25" hidden="1" thickBot="1">
      <c r="A186" s="11" t="s">
        <v>45</v>
      </c>
      <c r="B186" s="24">
        <v>130</v>
      </c>
      <c r="C186" s="10" t="s">
        <v>54</v>
      </c>
      <c r="D186" s="10" t="s">
        <v>54</v>
      </c>
      <c r="E186" s="10"/>
      <c r="F186" s="10" t="s">
        <v>43</v>
      </c>
      <c r="G186" s="86"/>
      <c r="H186" s="87"/>
    </row>
    <row r="187" spans="1:8" s="106" customFormat="1" ht="0.75" customHeight="1" thickBot="1">
      <c r="A187" s="101" t="s">
        <v>228</v>
      </c>
      <c r="B187" s="102">
        <v>130</v>
      </c>
      <c r="C187" s="103" t="s">
        <v>229</v>
      </c>
      <c r="D187" s="13" t="s">
        <v>126</v>
      </c>
      <c r="E187" s="103"/>
      <c r="F187" s="103"/>
      <c r="G187" s="104">
        <f>G188+F193</f>
        <v>0</v>
      </c>
      <c r="H187" s="105">
        <f>H188+G193</f>
        <v>0</v>
      </c>
    </row>
    <row r="188" spans="1:8" s="106" customFormat="1" ht="17.25" hidden="1" thickBot="1">
      <c r="A188" s="107" t="s">
        <v>230</v>
      </c>
      <c r="B188" s="108">
        <v>130</v>
      </c>
      <c r="C188" s="109" t="s">
        <v>229</v>
      </c>
      <c r="D188" s="8" t="s">
        <v>126</v>
      </c>
      <c r="E188" s="109" t="s">
        <v>214</v>
      </c>
      <c r="F188" s="109"/>
      <c r="G188" s="110">
        <f aca="true" t="shared" si="15" ref="G188:H190">G189</f>
        <v>0</v>
      </c>
      <c r="H188" s="111">
        <f t="shared" si="15"/>
        <v>0</v>
      </c>
    </row>
    <row r="189" spans="1:8" s="106" customFormat="1" ht="17.25" hidden="1" thickBot="1">
      <c r="A189" s="112" t="s">
        <v>231</v>
      </c>
      <c r="B189" s="113">
        <v>130</v>
      </c>
      <c r="C189" s="114" t="s">
        <v>229</v>
      </c>
      <c r="D189" s="10" t="s">
        <v>126</v>
      </c>
      <c r="E189" s="114" t="s">
        <v>232</v>
      </c>
      <c r="F189" s="114"/>
      <c r="G189" s="115">
        <f t="shared" si="15"/>
        <v>0</v>
      </c>
      <c r="H189" s="116">
        <f t="shared" si="15"/>
        <v>0</v>
      </c>
    </row>
    <row r="190" spans="1:8" s="106" customFormat="1" ht="17.25" hidden="1" thickBot="1">
      <c r="A190" s="112" t="s">
        <v>231</v>
      </c>
      <c r="B190" s="113">
        <v>130</v>
      </c>
      <c r="C190" s="114" t="s">
        <v>229</v>
      </c>
      <c r="D190" s="10" t="s">
        <v>126</v>
      </c>
      <c r="E190" s="114" t="s">
        <v>232</v>
      </c>
      <c r="F190" s="114" t="s">
        <v>233</v>
      </c>
      <c r="G190" s="115">
        <f t="shared" si="15"/>
        <v>0</v>
      </c>
      <c r="H190" s="116">
        <f t="shared" si="15"/>
        <v>0</v>
      </c>
    </row>
    <row r="191" spans="1:8" s="106" customFormat="1" ht="17.25" hidden="1" thickBot="1">
      <c r="A191" s="117" t="s">
        <v>231</v>
      </c>
      <c r="B191" s="118">
        <v>130</v>
      </c>
      <c r="C191" s="119" t="s">
        <v>229</v>
      </c>
      <c r="D191" s="120" t="s">
        <v>126</v>
      </c>
      <c r="E191" s="119" t="s">
        <v>232</v>
      </c>
      <c r="F191" s="119" t="s">
        <v>234</v>
      </c>
      <c r="G191" s="121">
        <v>0</v>
      </c>
      <c r="H191" s="122">
        <v>0</v>
      </c>
    </row>
    <row r="192" spans="1:8" ht="17.25" thickBot="1">
      <c r="A192" s="12" t="s">
        <v>29</v>
      </c>
      <c r="B192" s="18"/>
      <c r="C192" s="13"/>
      <c r="D192" s="123"/>
      <c r="E192" s="13"/>
      <c r="F192" s="13"/>
      <c r="G192" s="124">
        <f>G8+G27</f>
        <v>36569330</v>
      </c>
      <c r="H192" s="125">
        <f>H8+H27</f>
        <v>37103820</v>
      </c>
    </row>
    <row r="194" spans="1:8" s="72" customFormat="1" ht="16.5">
      <c r="A194" s="1"/>
      <c r="B194" s="14"/>
      <c r="C194" s="1"/>
      <c r="D194" s="1"/>
      <c r="E194" s="1"/>
      <c r="F194" s="1"/>
      <c r="G194" s="26">
        <f>G192-'[1]Приложение 8 ст'!E174</f>
        <v>0</v>
      </c>
      <c r="H194" s="26">
        <f>H192-'[1]Приложение 8 ст'!F174</f>
        <v>0</v>
      </c>
    </row>
    <row r="196" spans="1:8" s="72" customFormat="1" ht="16.5">
      <c r="A196" s="1"/>
      <c r="B196" s="14"/>
      <c r="C196" s="1"/>
      <c r="D196" s="1"/>
      <c r="E196" s="1"/>
      <c r="F196" s="1"/>
      <c r="G196" s="26"/>
      <c r="H196" s="26"/>
    </row>
  </sheetData>
  <sheetProtection/>
  <mergeCells count="3">
    <mergeCell ref="C2:H2"/>
    <mergeCell ref="A3:H3"/>
    <mergeCell ref="C1:H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view="pageBreakPreview" zoomScale="75" zoomScaleSheetLayoutView="75" workbookViewId="0" topLeftCell="A1">
      <selection activeCell="F1" sqref="F1:J1"/>
    </sheetView>
  </sheetViews>
  <sheetFormatPr defaultColWidth="9.00390625" defaultRowHeight="15.75"/>
  <cols>
    <col min="1" max="1" width="58.125" style="1" customWidth="1"/>
    <col min="2" max="2" width="6.75390625" style="14" customWidth="1"/>
    <col min="3" max="3" width="7.75390625" style="14" customWidth="1"/>
    <col min="4" max="4" width="6.75390625" style="14" customWidth="1"/>
    <col min="5" max="5" width="7.375" style="14" customWidth="1"/>
    <col min="6" max="7" width="5.50390625" style="1" customWidth="1"/>
    <col min="8" max="8" width="9.875" style="1" customWidth="1"/>
    <col min="9" max="9" width="9.00390625" style="1" customWidth="1"/>
    <col min="10" max="10" width="19.75390625" style="1" customWidth="1"/>
    <col min="11" max="11" width="15.125" style="25" bestFit="1" customWidth="1"/>
    <col min="12" max="16384" width="9.00390625" style="1" customWidth="1"/>
  </cols>
  <sheetData>
    <row r="1" spans="5:10" ht="76.5" customHeight="1">
      <c r="E1" s="1"/>
      <c r="F1" s="144" t="s">
        <v>245</v>
      </c>
      <c r="G1" s="144"/>
      <c r="H1" s="144"/>
      <c r="I1" s="144"/>
      <c r="J1" s="144"/>
    </row>
    <row r="2" spans="5:10" ht="76.5" customHeight="1">
      <c r="E2" s="1"/>
      <c r="F2" s="144" t="s">
        <v>197</v>
      </c>
      <c r="G2" s="144"/>
      <c r="H2" s="144"/>
      <c r="I2" s="144"/>
      <c r="J2" s="144"/>
    </row>
    <row r="3" spans="1:11" ht="73.5" customHeight="1">
      <c r="A3" s="146" t="s">
        <v>195</v>
      </c>
      <c r="B3" s="146"/>
      <c r="C3" s="146"/>
      <c r="D3" s="146"/>
      <c r="E3" s="146"/>
      <c r="F3" s="146"/>
      <c r="G3" s="146"/>
      <c r="H3" s="146"/>
      <c r="I3" s="146"/>
      <c r="J3" s="146"/>
      <c r="K3" s="71"/>
    </row>
    <row r="5" ht="17.25" thickBot="1">
      <c r="J5" s="61" t="s">
        <v>0</v>
      </c>
    </row>
    <row r="6" spans="1:10" ht="17.25" thickBot="1">
      <c r="A6" s="2" t="s">
        <v>1</v>
      </c>
      <c r="B6" s="15" t="s">
        <v>142</v>
      </c>
      <c r="C6" s="15" t="s">
        <v>143</v>
      </c>
      <c r="D6" s="15" t="s">
        <v>144</v>
      </c>
      <c r="E6" s="15" t="s">
        <v>136</v>
      </c>
      <c r="F6" s="3" t="s">
        <v>124</v>
      </c>
      <c r="G6" s="3" t="s">
        <v>137</v>
      </c>
      <c r="H6" s="3" t="s">
        <v>141</v>
      </c>
      <c r="I6" s="3" t="s">
        <v>123</v>
      </c>
      <c r="J6" s="4" t="s">
        <v>114</v>
      </c>
    </row>
    <row r="7" spans="1:10" s="25" customFormat="1" ht="17.25" thickBot="1">
      <c r="A7" s="65">
        <v>1</v>
      </c>
      <c r="B7" s="62"/>
      <c r="C7" s="62"/>
      <c r="D7" s="62"/>
      <c r="E7" s="62">
        <v>2</v>
      </c>
      <c r="F7" s="63">
        <v>3</v>
      </c>
      <c r="G7" s="63">
        <v>4</v>
      </c>
      <c r="H7" s="63">
        <v>5</v>
      </c>
      <c r="I7" s="63">
        <v>6</v>
      </c>
      <c r="J7" s="64">
        <v>7</v>
      </c>
    </row>
    <row r="8" spans="1:10" s="25" customFormat="1" ht="17.25" hidden="1" thickBot="1">
      <c r="A8" s="66" t="s">
        <v>140</v>
      </c>
      <c r="B8" s="67">
        <v>70</v>
      </c>
      <c r="C8" s="68"/>
      <c r="D8" s="68"/>
      <c r="E8" s="62"/>
      <c r="F8" s="63"/>
      <c r="G8" s="63"/>
      <c r="H8" s="63"/>
      <c r="I8" s="63"/>
      <c r="J8" s="64"/>
    </row>
    <row r="9" spans="1:10" s="25" customFormat="1" ht="17.25" thickBot="1">
      <c r="A9" s="2" t="s">
        <v>40</v>
      </c>
      <c r="B9" s="15">
        <v>70</v>
      </c>
      <c r="C9" s="15">
        <v>0</v>
      </c>
      <c r="D9" s="69" t="s">
        <v>126</v>
      </c>
      <c r="E9" s="15">
        <v>112</v>
      </c>
      <c r="F9" s="3"/>
      <c r="G9" s="3"/>
      <c r="H9" s="3"/>
      <c r="I9" s="3"/>
      <c r="J9" s="20">
        <f>J10+J21</f>
        <v>565853</v>
      </c>
    </row>
    <row r="10" spans="1:10" s="25" customFormat="1" ht="17.25" thickBot="1">
      <c r="A10" s="27" t="s">
        <v>2</v>
      </c>
      <c r="B10" s="50">
        <v>70</v>
      </c>
      <c r="C10" s="50">
        <v>0</v>
      </c>
      <c r="D10" s="50" t="s">
        <v>126</v>
      </c>
      <c r="E10" s="50">
        <v>112</v>
      </c>
      <c r="F10" s="28" t="s">
        <v>125</v>
      </c>
      <c r="G10" s="28" t="s">
        <v>126</v>
      </c>
      <c r="H10" s="29"/>
      <c r="I10" s="29"/>
      <c r="J10" s="30">
        <f>J11</f>
        <v>471560</v>
      </c>
    </row>
    <row r="11" spans="1:10" s="25" customFormat="1" ht="49.5">
      <c r="A11" s="31" t="s">
        <v>3</v>
      </c>
      <c r="B11" s="51">
        <v>70</v>
      </c>
      <c r="C11" s="51">
        <v>0</v>
      </c>
      <c r="D11" s="51" t="s">
        <v>126</v>
      </c>
      <c r="E11" s="51">
        <v>112</v>
      </c>
      <c r="F11" s="32" t="s">
        <v>125</v>
      </c>
      <c r="G11" s="32" t="s">
        <v>127</v>
      </c>
      <c r="H11" s="32"/>
      <c r="I11" s="32"/>
      <c r="J11" s="33">
        <f>J12</f>
        <v>471560</v>
      </c>
    </row>
    <row r="12" spans="1:10" s="25" customFormat="1" ht="33">
      <c r="A12" s="34" t="s">
        <v>4</v>
      </c>
      <c r="B12" s="52">
        <v>70</v>
      </c>
      <c r="C12" s="52">
        <v>0</v>
      </c>
      <c r="D12" s="52" t="s">
        <v>126</v>
      </c>
      <c r="E12" s="52">
        <v>112</v>
      </c>
      <c r="F12" s="35" t="s">
        <v>125</v>
      </c>
      <c r="G12" s="35" t="s">
        <v>127</v>
      </c>
      <c r="H12" s="35" t="s">
        <v>145</v>
      </c>
      <c r="I12" s="35"/>
      <c r="J12" s="36">
        <f>J13+J17+J19</f>
        <v>471560</v>
      </c>
    </row>
    <row r="13" spans="1:10" s="25" customFormat="1" ht="66">
      <c r="A13" s="37" t="s">
        <v>95</v>
      </c>
      <c r="B13" s="53">
        <v>70</v>
      </c>
      <c r="C13" s="53">
        <v>0</v>
      </c>
      <c r="D13" s="53" t="s">
        <v>126</v>
      </c>
      <c r="E13" s="52">
        <v>112</v>
      </c>
      <c r="F13" s="35" t="s">
        <v>125</v>
      </c>
      <c r="G13" s="35" t="s">
        <v>127</v>
      </c>
      <c r="H13" s="35" t="s">
        <v>145</v>
      </c>
      <c r="I13" s="35">
        <v>100</v>
      </c>
      <c r="J13" s="36">
        <f>J14</f>
        <v>220510</v>
      </c>
    </row>
    <row r="14" spans="1:10" s="25" customFormat="1" ht="33">
      <c r="A14" s="37" t="s">
        <v>94</v>
      </c>
      <c r="B14" s="53">
        <v>70</v>
      </c>
      <c r="C14" s="53">
        <v>0</v>
      </c>
      <c r="D14" s="53" t="s">
        <v>126</v>
      </c>
      <c r="E14" s="52">
        <v>112</v>
      </c>
      <c r="F14" s="35" t="s">
        <v>125</v>
      </c>
      <c r="G14" s="35" t="s">
        <v>127</v>
      </c>
      <c r="H14" s="35" t="s">
        <v>145</v>
      </c>
      <c r="I14" s="35">
        <v>120</v>
      </c>
      <c r="J14" s="36">
        <f>219150+1360</f>
        <v>220510</v>
      </c>
    </row>
    <row r="15" spans="1:10" s="25" customFormat="1" ht="49.5" hidden="1">
      <c r="A15" s="37" t="s">
        <v>93</v>
      </c>
      <c r="B15" s="53">
        <v>70</v>
      </c>
      <c r="C15" s="53">
        <v>0</v>
      </c>
      <c r="D15" s="53" t="s">
        <v>126</v>
      </c>
      <c r="E15" s="53">
        <v>112</v>
      </c>
      <c r="F15" s="35" t="s">
        <v>125</v>
      </c>
      <c r="G15" s="35" t="s">
        <v>127</v>
      </c>
      <c r="H15" s="35" t="s">
        <v>145</v>
      </c>
      <c r="I15" s="35" t="s">
        <v>46</v>
      </c>
      <c r="J15" s="36">
        <v>168320</v>
      </c>
    </row>
    <row r="16" spans="1:10" s="25" customFormat="1" ht="66" hidden="1">
      <c r="A16" s="37" t="s">
        <v>92</v>
      </c>
      <c r="B16" s="53">
        <v>70</v>
      </c>
      <c r="C16" s="53">
        <v>0</v>
      </c>
      <c r="D16" s="53" t="s">
        <v>126</v>
      </c>
      <c r="E16" s="53">
        <v>112</v>
      </c>
      <c r="F16" s="35" t="s">
        <v>125</v>
      </c>
      <c r="G16" s="35" t="s">
        <v>127</v>
      </c>
      <c r="H16" s="35" t="s">
        <v>145</v>
      </c>
      <c r="I16" s="35" t="s">
        <v>91</v>
      </c>
      <c r="J16" s="36">
        <v>50830</v>
      </c>
    </row>
    <row r="17" spans="1:10" ht="33">
      <c r="A17" s="34" t="s">
        <v>5</v>
      </c>
      <c r="B17" s="52">
        <v>70</v>
      </c>
      <c r="C17" s="52">
        <v>0</v>
      </c>
      <c r="D17" s="52" t="s">
        <v>126</v>
      </c>
      <c r="E17" s="52">
        <v>112</v>
      </c>
      <c r="F17" s="35" t="s">
        <v>125</v>
      </c>
      <c r="G17" s="35" t="s">
        <v>127</v>
      </c>
      <c r="H17" s="35" t="s">
        <v>145</v>
      </c>
      <c r="I17" s="35">
        <v>200</v>
      </c>
      <c r="J17" s="36">
        <f>J18</f>
        <v>251050</v>
      </c>
    </row>
    <row r="18" spans="1:10" ht="33">
      <c r="A18" s="34" t="s">
        <v>6</v>
      </c>
      <c r="B18" s="52">
        <v>70</v>
      </c>
      <c r="C18" s="52">
        <v>0</v>
      </c>
      <c r="D18" s="52" t="s">
        <v>126</v>
      </c>
      <c r="E18" s="52">
        <v>112</v>
      </c>
      <c r="F18" s="35" t="s">
        <v>125</v>
      </c>
      <c r="G18" s="35" t="s">
        <v>127</v>
      </c>
      <c r="H18" s="35" t="s">
        <v>145</v>
      </c>
      <c r="I18" s="35">
        <v>240</v>
      </c>
      <c r="J18" s="36">
        <f>152410+98640</f>
        <v>251050</v>
      </c>
    </row>
    <row r="19" spans="1:10" ht="0.75" customHeight="1" thickBot="1">
      <c r="A19" s="34" t="s">
        <v>7</v>
      </c>
      <c r="B19" s="52">
        <v>70</v>
      </c>
      <c r="C19" s="52">
        <v>0</v>
      </c>
      <c r="D19" s="52" t="s">
        <v>126</v>
      </c>
      <c r="E19" s="52">
        <v>112</v>
      </c>
      <c r="F19" s="35" t="s">
        <v>125</v>
      </c>
      <c r="G19" s="35" t="s">
        <v>127</v>
      </c>
      <c r="H19" s="35" t="s">
        <v>145</v>
      </c>
      <c r="I19" s="35">
        <v>800</v>
      </c>
      <c r="J19" s="36">
        <f>J20</f>
        <v>0</v>
      </c>
    </row>
    <row r="20" spans="1:10" ht="17.25" hidden="1" thickBot="1">
      <c r="A20" s="34" t="s">
        <v>201</v>
      </c>
      <c r="B20" s="52">
        <v>70</v>
      </c>
      <c r="C20" s="52">
        <v>0</v>
      </c>
      <c r="D20" s="52" t="s">
        <v>126</v>
      </c>
      <c r="E20" s="52">
        <v>112</v>
      </c>
      <c r="F20" s="35" t="s">
        <v>125</v>
      </c>
      <c r="G20" s="35" t="s">
        <v>127</v>
      </c>
      <c r="H20" s="35" t="s">
        <v>145</v>
      </c>
      <c r="I20" s="35" t="s">
        <v>200</v>
      </c>
      <c r="J20" s="36"/>
    </row>
    <row r="21" spans="1:10" ht="17.25" thickBot="1">
      <c r="A21" s="2" t="s">
        <v>26</v>
      </c>
      <c r="B21" s="15">
        <v>70</v>
      </c>
      <c r="C21" s="15">
        <v>0</v>
      </c>
      <c r="D21" s="15" t="s">
        <v>126</v>
      </c>
      <c r="E21" s="15">
        <v>112</v>
      </c>
      <c r="F21" s="5" t="s">
        <v>135</v>
      </c>
      <c r="G21" s="5" t="s">
        <v>126</v>
      </c>
      <c r="H21" s="5"/>
      <c r="I21" s="5"/>
      <c r="J21" s="20">
        <f>J22</f>
        <v>94293</v>
      </c>
    </row>
    <row r="22" spans="1:10" ht="16.5">
      <c r="A22" s="7" t="s">
        <v>27</v>
      </c>
      <c r="B22" s="16">
        <v>70</v>
      </c>
      <c r="C22" s="16">
        <v>0</v>
      </c>
      <c r="D22" s="16" t="s">
        <v>126</v>
      </c>
      <c r="E22" s="16">
        <v>112</v>
      </c>
      <c r="F22" s="8" t="s">
        <v>135</v>
      </c>
      <c r="G22" s="8" t="s">
        <v>125</v>
      </c>
      <c r="H22" s="8"/>
      <c r="I22" s="8"/>
      <c r="J22" s="21">
        <f>J23</f>
        <v>94293</v>
      </c>
    </row>
    <row r="23" spans="1:10" ht="16.5">
      <c r="A23" s="9" t="s">
        <v>90</v>
      </c>
      <c r="B23" s="17">
        <v>70</v>
      </c>
      <c r="C23" s="17">
        <v>0</v>
      </c>
      <c r="D23" s="17" t="s">
        <v>126</v>
      </c>
      <c r="E23" s="17">
        <v>112</v>
      </c>
      <c r="F23" s="10" t="s">
        <v>135</v>
      </c>
      <c r="G23" s="10" t="s">
        <v>125</v>
      </c>
      <c r="H23" s="10" t="s">
        <v>146</v>
      </c>
      <c r="I23" s="10"/>
      <c r="J23" s="19">
        <f>J24</f>
        <v>94293</v>
      </c>
    </row>
    <row r="24" spans="1:10" ht="16.5">
      <c r="A24" s="9" t="s">
        <v>28</v>
      </c>
      <c r="B24" s="17">
        <v>70</v>
      </c>
      <c r="C24" s="17">
        <v>0</v>
      </c>
      <c r="D24" s="17" t="s">
        <v>126</v>
      </c>
      <c r="E24" s="17">
        <v>112</v>
      </c>
      <c r="F24" s="10" t="s">
        <v>135</v>
      </c>
      <c r="G24" s="10" t="s">
        <v>125</v>
      </c>
      <c r="H24" s="10" t="s">
        <v>146</v>
      </c>
      <c r="I24" s="10">
        <v>300</v>
      </c>
      <c r="J24" s="19">
        <f>J25</f>
        <v>94293</v>
      </c>
    </row>
    <row r="25" spans="1:10" ht="49.5">
      <c r="A25" s="9" t="s">
        <v>44</v>
      </c>
      <c r="B25" s="17">
        <v>70</v>
      </c>
      <c r="C25" s="17">
        <v>0</v>
      </c>
      <c r="D25" s="17" t="s">
        <v>126</v>
      </c>
      <c r="E25" s="17">
        <v>112</v>
      </c>
      <c r="F25" s="10" t="s">
        <v>135</v>
      </c>
      <c r="G25" s="10" t="s">
        <v>125</v>
      </c>
      <c r="H25" s="10" t="s">
        <v>146</v>
      </c>
      <c r="I25" s="10" t="s">
        <v>42</v>
      </c>
      <c r="J25" s="19">
        <v>94293</v>
      </c>
    </row>
    <row r="26" spans="1:10" ht="0.75" customHeight="1" thickBot="1">
      <c r="A26" s="9" t="s">
        <v>45</v>
      </c>
      <c r="B26" s="17">
        <v>70</v>
      </c>
      <c r="C26" s="17">
        <v>0</v>
      </c>
      <c r="D26" s="17" t="s">
        <v>126</v>
      </c>
      <c r="E26" s="17">
        <v>112</v>
      </c>
      <c r="F26" s="10" t="s">
        <v>135</v>
      </c>
      <c r="G26" s="10" t="s">
        <v>125</v>
      </c>
      <c r="H26" s="10" t="s">
        <v>61</v>
      </c>
      <c r="I26" s="10" t="s">
        <v>43</v>
      </c>
      <c r="J26" s="19">
        <v>94293</v>
      </c>
    </row>
    <row r="27" spans="1:10" ht="17.25" thickBot="1">
      <c r="A27" s="2" t="s">
        <v>41</v>
      </c>
      <c r="B27" s="15">
        <v>70</v>
      </c>
      <c r="C27" s="15">
        <v>0</v>
      </c>
      <c r="D27" s="15" t="s">
        <v>126</v>
      </c>
      <c r="E27" s="15">
        <v>130</v>
      </c>
      <c r="F27" s="3"/>
      <c r="G27" s="3"/>
      <c r="H27" s="3"/>
      <c r="I27" s="3"/>
      <c r="J27" s="20">
        <f>J28+J56+J86+J186</f>
        <v>41536537.44</v>
      </c>
    </row>
    <row r="28" spans="1:10" ht="17.25" thickBot="1">
      <c r="A28" s="2" t="s">
        <v>2</v>
      </c>
      <c r="B28" s="15">
        <v>70</v>
      </c>
      <c r="C28" s="15">
        <v>0</v>
      </c>
      <c r="D28" s="15" t="s">
        <v>126</v>
      </c>
      <c r="E28" s="15">
        <v>130</v>
      </c>
      <c r="F28" s="5" t="s">
        <v>125</v>
      </c>
      <c r="G28" s="5" t="s">
        <v>126</v>
      </c>
      <c r="H28" s="6"/>
      <c r="I28" s="6"/>
      <c r="J28" s="20">
        <f>J29+J33+J37</f>
        <v>1351947</v>
      </c>
    </row>
    <row r="29" spans="1:10" ht="49.5">
      <c r="A29" s="38" t="s">
        <v>8</v>
      </c>
      <c r="B29" s="54">
        <v>70</v>
      </c>
      <c r="C29" s="54">
        <v>0</v>
      </c>
      <c r="D29" s="54" t="s">
        <v>126</v>
      </c>
      <c r="E29" s="54">
        <v>130</v>
      </c>
      <c r="F29" s="39" t="s">
        <v>125</v>
      </c>
      <c r="G29" s="39" t="s">
        <v>138</v>
      </c>
      <c r="H29" s="39"/>
      <c r="I29" s="39"/>
      <c r="J29" s="40">
        <f>J30</f>
        <v>43547</v>
      </c>
    </row>
    <row r="30" spans="1:10" ht="16.5">
      <c r="A30" s="34" t="s">
        <v>9</v>
      </c>
      <c r="B30" s="52">
        <v>70</v>
      </c>
      <c r="C30" s="52">
        <v>0</v>
      </c>
      <c r="D30" s="52" t="s">
        <v>126</v>
      </c>
      <c r="E30" s="52">
        <v>130</v>
      </c>
      <c r="F30" s="35" t="s">
        <v>125</v>
      </c>
      <c r="G30" s="35" t="s">
        <v>138</v>
      </c>
      <c r="H30" s="35" t="s">
        <v>147</v>
      </c>
      <c r="I30" s="35"/>
      <c r="J30" s="36">
        <f>J31</f>
        <v>43547</v>
      </c>
    </row>
    <row r="31" spans="1:10" ht="16.5">
      <c r="A31" s="34" t="s">
        <v>10</v>
      </c>
      <c r="B31" s="52">
        <v>70</v>
      </c>
      <c r="C31" s="52">
        <v>0</v>
      </c>
      <c r="D31" s="52" t="s">
        <v>126</v>
      </c>
      <c r="E31" s="52">
        <v>130</v>
      </c>
      <c r="F31" s="35" t="s">
        <v>125</v>
      </c>
      <c r="G31" s="35" t="s">
        <v>138</v>
      </c>
      <c r="H31" s="35" t="s">
        <v>147</v>
      </c>
      <c r="I31" s="35">
        <v>500</v>
      </c>
      <c r="J31" s="36">
        <f>J32</f>
        <v>43547</v>
      </c>
    </row>
    <row r="32" spans="1:10" ht="16.5">
      <c r="A32" s="34" t="s">
        <v>11</v>
      </c>
      <c r="B32" s="52">
        <v>70</v>
      </c>
      <c r="C32" s="52">
        <v>0</v>
      </c>
      <c r="D32" s="52" t="s">
        <v>126</v>
      </c>
      <c r="E32" s="52">
        <v>130</v>
      </c>
      <c r="F32" s="35" t="s">
        <v>125</v>
      </c>
      <c r="G32" s="35" t="s">
        <v>138</v>
      </c>
      <c r="H32" s="35" t="s">
        <v>147</v>
      </c>
      <c r="I32" s="35">
        <v>540</v>
      </c>
      <c r="J32" s="36">
        <v>43547</v>
      </c>
    </row>
    <row r="33" spans="1:10" ht="16.5">
      <c r="A33" s="38" t="s">
        <v>12</v>
      </c>
      <c r="B33" s="54">
        <v>70</v>
      </c>
      <c r="C33" s="54">
        <v>0</v>
      </c>
      <c r="D33" s="54" t="s">
        <v>126</v>
      </c>
      <c r="E33" s="54">
        <v>130</v>
      </c>
      <c r="F33" s="39" t="s">
        <v>125</v>
      </c>
      <c r="G33" s="39" t="s">
        <v>128</v>
      </c>
      <c r="H33" s="39"/>
      <c r="I33" s="39"/>
      <c r="J33" s="40">
        <f>J34</f>
        <v>300000</v>
      </c>
    </row>
    <row r="34" spans="1:10" ht="16.5">
      <c r="A34" s="34" t="s">
        <v>13</v>
      </c>
      <c r="B34" s="52">
        <v>70</v>
      </c>
      <c r="C34" s="52">
        <v>0</v>
      </c>
      <c r="D34" s="52" t="s">
        <v>126</v>
      </c>
      <c r="E34" s="52">
        <v>130</v>
      </c>
      <c r="F34" s="35" t="s">
        <v>125</v>
      </c>
      <c r="G34" s="35" t="s">
        <v>128</v>
      </c>
      <c r="H34" s="35" t="s">
        <v>148</v>
      </c>
      <c r="I34" s="35"/>
      <c r="J34" s="36">
        <f>J35</f>
        <v>300000</v>
      </c>
    </row>
    <row r="35" spans="1:10" ht="16.5">
      <c r="A35" s="34" t="s">
        <v>7</v>
      </c>
      <c r="B35" s="52">
        <v>70</v>
      </c>
      <c r="C35" s="52">
        <v>0</v>
      </c>
      <c r="D35" s="52" t="s">
        <v>126</v>
      </c>
      <c r="E35" s="52">
        <v>130</v>
      </c>
      <c r="F35" s="35" t="s">
        <v>125</v>
      </c>
      <c r="G35" s="35" t="s">
        <v>128</v>
      </c>
      <c r="H35" s="35" t="s">
        <v>148</v>
      </c>
      <c r="I35" s="35">
        <v>800</v>
      </c>
      <c r="J35" s="36">
        <f>J36</f>
        <v>300000</v>
      </c>
    </row>
    <row r="36" spans="1:10" ht="16.5">
      <c r="A36" s="34" t="s">
        <v>14</v>
      </c>
      <c r="B36" s="52">
        <v>70</v>
      </c>
      <c r="C36" s="52">
        <v>0</v>
      </c>
      <c r="D36" s="52" t="s">
        <v>126</v>
      </c>
      <c r="E36" s="52">
        <v>130</v>
      </c>
      <c r="F36" s="35" t="s">
        <v>125</v>
      </c>
      <c r="G36" s="35" t="s">
        <v>128</v>
      </c>
      <c r="H36" s="35" t="s">
        <v>148</v>
      </c>
      <c r="I36" s="35">
        <v>870</v>
      </c>
      <c r="J36" s="36">
        <v>300000</v>
      </c>
    </row>
    <row r="37" spans="1:10" ht="16.5">
      <c r="A37" s="38" t="s">
        <v>15</v>
      </c>
      <c r="B37" s="54">
        <v>70</v>
      </c>
      <c r="C37" s="54">
        <v>0</v>
      </c>
      <c r="D37" s="54" t="s">
        <v>126</v>
      </c>
      <c r="E37" s="54">
        <v>130</v>
      </c>
      <c r="F37" s="39" t="s">
        <v>125</v>
      </c>
      <c r="G37" s="39" t="s">
        <v>129</v>
      </c>
      <c r="H37" s="39"/>
      <c r="I37" s="39"/>
      <c r="J37" s="40">
        <f>J45+J52+J38+J49</f>
        <v>1008400</v>
      </c>
    </row>
    <row r="38" spans="1:10" ht="33">
      <c r="A38" s="34" t="s">
        <v>58</v>
      </c>
      <c r="B38" s="52">
        <v>70</v>
      </c>
      <c r="C38" s="52">
        <v>0</v>
      </c>
      <c r="D38" s="52" t="s">
        <v>126</v>
      </c>
      <c r="E38" s="52">
        <v>130</v>
      </c>
      <c r="F38" s="35" t="s">
        <v>125</v>
      </c>
      <c r="G38" s="35" t="s">
        <v>129</v>
      </c>
      <c r="H38" s="35" t="s">
        <v>149</v>
      </c>
      <c r="I38" s="35"/>
      <c r="J38" s="36">
        <f>J39+J42</f>
        <v>993200</v>
      </c>
    </row>
    <row r="39" spans="1:10" ht="33">
      <c r="A39" s="34" t="s">
        <v>5</v>
      </c>
      <c r="B39" s="52">
        <v>70</v>
      </c>
      <c r="C39" s="52">
        <v>0</v>
      </c>
      <c r="D39" s="52" t="s">
        <v>126</v>
      </c>
      <c r="E39" s="52">
        <v>130</v>
      </c>
      <c r="F39" s="35" t="s">
        <v>125</v>
      </c>
      <c r="G39" s="35" t="s">
        <v>129</v>
      </c>
      <c r="H39" s="35" t="s">
        <v>149</v>
      </c>
      <c r="I39" s="35" t="s">
        <v>33</v>
      </c>
      <c r="J39" s="36">
        <f>J40</f>
        <v>986200</v>
      </c>
    </row>
    <row r="40" spans="1:10" ht="33">
      <c r="A40" s="34" t="s">
        <v>6</v>
      </c>
      <c r="B40" s="52">
        <v>70</v>
      </c>
      <c r="C40" s="52">
        <v>0</v>
      </c>
      <c r="D40" s="52" t="s">
        <v>126</v>
      </c>
      <c r="E40" s="52">
        <v>130</v>
      </c>
      <c r="F40" s="35" t="s">
        <v>125</v>
      </c>
      <c r="G40" s="35" t="s">
        <v>129</v>
      </c>
      <c r="H40" s="35" t="s">
        <v>149</v>
      </c>
      <c r="I40" s="35">
        <v>240</v>
      </c>
      <c r="J40" s="36">
        <f>810000+170000+4200+2000</f>
        <v>986200</v>
      </c>
    </row>
    <row r="41" spans="1:10" ht="49.5" hidden="1">
      <c r="A41" s="37" t="s">
        <v>47</v>
      </c>
      <c r="B41" s="53">
        <v>70</v>
      </c>
      <c r="C41" s="53">
        <v>0</v>
      </c>
      <c r="D41" s="53" t="s">
        <v>126</v>
      </c>
      <c r="E41" s="53">
        <v>130</v>
      </c>
      <c r="F41" s="35" t="s">
        <v>125</v>
      </c>
      <c r="G41" s="35" t="s">
        <v>129</v>
      </c>
      <c r="H41" s="35" t="s">
        <v>149</v>
      </c>
      <c r="I41" s="35" t="s">
        <v>48</v>
      </c>
      <c r="J41" s="36">
        <v>810000</v>
      </c>
    </row>
    <row r="42" spans="1:10" ht="16.5">
      <c r="A42" s="34" t="s">
        <v>7</v>
      </c>
      <c r="B42" s="52">
        <v>70</v>
      </c>
      <c r="C42" s="52">
        <v>0</v>
      </c>
      <c r="D42" s="52" t="s">
        <v>126</v>
      </c>
      <c r="E42" s="52">
        <v>130</v>
      </c>
      <c r="F42" s="35" t="s">
        <v>125</v>
      </c>
      <c r="G42" s="35" t="s">
        <v>129</v>
      </c>
      <c r="H42" s="35" t="s">
        <v>149</v>
      </c>
      <c r="I42" s="35">
        <v>800</v>
      </c>
      <c r="J42" s="36">
        <f>J44</f>
        <v>7000</v>
      </c>
    </row>
    <row r="43" spans="1:10" ht="16.5">
      <c r="A43" s="34" t="s">
        <v>139</v>
      </c>
      <c r="B43" s="52">
        <v>70</v>
      </c>
      <c r="C43" s="52">
        <v>0</v>
      </c>
      <c r="D43" s="52" t="s">
        <v>126</v>
      </c>
      <c r="E43" s="52">
        <v>130</v>
      </c>
      <c r="F43" s="35" t="s">
        <v>125</v>
      </c>
      <c r="G43" s="35" t="s">
        <v>129</v>
      </c>
      <c r="H43" s="35" t="s">
        <v>149</v>
      </c>
      <c r="I43" s="35" t="s">
        <v>110</v>
      </c>
      <c r="J43" s="36">
        <v>7000</v>
      </c>
    </row>
    <row r="44" spans="1:10" ht="16.5" hidden="1">
      <c r="A44" s="34" t="s">
        <v>109</v>
      </c>
      <c r="B44" s="52">
        <v>70</v>
      </c>
      <c r="C44" s="52">
        <v>0</v>
      </c>
      <c r="D44" s="52" t="s">
        <v>126</v>
      </c>
      <c r="E44" s="52">
        <v>130</v>
      </c>
      <c r="F44" s="35" t="s">
        <v>125</v>
      </c>
      <c r="G44" s="35" t="s">
        <v>129</v>
      </c>
      <c r="H44" s="35" t="s">
        <v>57</v>
      </c>
      <c r="I44" s="35" t="s">
        <v>108</v>
      </c>
      <c r="J44" s="36">
        <v>7000</v>
      </c>
    </row>
    <row r="45" spans="1:10" ht="33">
      <c r="A45" s="34" t="s">
        <v>81</v>
      </c>
      <c r="B45" s="52">
        <v>70</v>
      </c>
      <c r="C45" s="52">
        <v>0</v>
      </c>
      <c r="D45" s="52" t="s">
        <v>126</v>
      </c>
      <c r="E45" s="52">
        <v>130</v>
      </c>
      <c r="F45" s="35" t="s">
        <v>125</v>
      </c>
      <c r="G45" s="35" t="s">
        <v>129</v>
      </c>
      <c r="H45" s="35" t="s">
        <v>150</v>
      </c>
      <c r="I45" s="35"/>
      <c r="J45" s="36">
        <f>J47</f>
        <v>15000</v>
      </c>
    </row>
    <row r="46" spans="1:10" ht="33">
      <c r="A46" s="34" t="s">
        <v>5</v>
      </c>
      <c r="B46" s="52">
        <v>70</v>
      </c>
      <c r="C46" s="52">
        <v>0</v>
      </c>
      <c r="D46" s="52" t="s">
        <v>126</v>
      </c>
      <c r="E46" s="52">
        <v>130</v>
      </c>
      <c r="F46" s="35" t="s">
        <v>125</v>
      </c>
      <c r="G46" s="35" t="s">
        <v>129</v>
      </c>
      <c r="H46" s="35" t="s">
        <v>150</v>
      </c>
      <c r="I46" s="35" t="s">
        <v>33</v>
      </c>
      <c r="J46" s="36">
        <f>J47</f>
        <v>15000</v>
      </c>
    </row>
    <row r="47" spans="1:10" ht="33">
      <c r="A47" s="34" t="s">
        <v>6</v>
      </c>
      <c r="B47" s="52">
        <v>70</v>
      </c>
      <c r="C47" s="52">
        <v>0</v>
      </c>
      <c r="D47" s="52" t="s">
        <v>126</v>
      </c>
      <c r="E47" s="52">
        <v>130</v>
      </c>
      <c r="F47" s="35" t="s">
        <v>125</v>
      </c>
      <c r="G47" s="35" t="s">
        <v>129</v>
      </c>
      <c r="H47" s="35" t="s">
        <v>150</v>
      </c>
      <c r="I47" s="35">
        <v>240</v>
      </c>
      <c r="J47" s="36">
        <v>15000</v>
      </c>
    </row>
    <row r="48" spans="1:10" ht="49.5" hidden="1">
      <c r="A48" s="37" t="s">
        <v>47</v>
      </c>
      <c r="B48" s="53">
        <v>70</v>
      </c>
      <c r="C48" s="53">
        <v>0</v>
      </c>
      <c r="D48" s="53" t="s">
        <v>126</v>
      </c>
      <c r="E48" s="53">
        <v>130</v>
      </c>
      <c r="F48" s="35" t="s">
        <v>125</v>
      </c>
      <c r="G48" s="35" t="s">
        <v>129</v>
      </c>
      <c r="H48" s="35" t="s">
        <v>59</v>
      </c>
      <c r="I48" s="35" t="s">
        <v>48</v>
      </c>
      <c r="J48" s="36">
        <v>15000</v>
      </c>
    </row>
    <row r="49" spans="1:10" ht="16.5" hidden="1">
      <c r="A49" s="34" t="s">
        <v>13</v>
      </c>
      <c r="B49" s="52">
        <v>70</v>
      </c>
      <c r="C49" s="52">
        <v>0</v>
      </c>
      <c r="D49" s="52" t="s">
        <v>126</v>
      </c>
      <c r="E49" s="52">
        <v>130</v>
      </c>
      <c r="F49" s="35" t="s">
        <v>125</v>
      </c>
      <c r="G49" s="35" t="s">
        <v>129</v>
      </c>
      <c r="H49" s="35" t="s">
        <v>56</v>
      </c>
      <c r="I49" s="35"/>
      <c r="J49" s="36">
        <f>J50</f>
        <v>0</v>
      </c>
    </row>
    <row r="50" spans="1:10" ht="16.5" hidden="1">
      <c r="A50" s="34" t="s">
        <v>7</v>
      </c>
      <c r="B50" s="52">
        <v>70</v>
      </c>
      <c r="C50" s="52">
        <v>0</v>
      </c>
      <c r="D50" s="52" t="s">
        <v>126</v>
      </c>
      <c r="E50" s="52">
        <v>130</v>
      </c>
      <c r="F50" s="35" t="s">
        <v>125</v>
      </c>
      <c r="G50" s="35" t="s">
        <v>129</v>
      </c>
      <c r="H50" s="35" t="s">
        <v>56</v>
      </c>
      <c r="I50" s="35">
        <v>800</v>
      </c>
      <c r="J50" s="36">
        <f>J51</f>
        <v>0</v>
      </c>
    </row>
    <row r="51" spans="1:10" ht="49.5" hidden="1">
      <c r="A51" s="34" t="s">
        <v>18</v>
      </c>
      <c r="B51" s="52">
        <v>70</v>
      </c>
      <c r="C51" s="52">
        <v>0</v>
      </c>
      <c r="D51" s="52" t="s">
        <v>126</v>
      </c>
      <c r="E51" s="52">
        <v>130</v>
      </c>
      <c r="F51" s="35" t="s">
        <v>125</v>
      </c>
      <c r="G51" s="35" t="s">
        <v>129</v>
      </c>
      <c r="H51" s="35" t="s">
        <v>56</v>
      </c>
      <c r="I51" s="35">
        <v>810</v>
      </c>
      <c r="J51" s="36"/>
    </row>
    <row r="52" spans="1:10" ht="49.5">
      <c r="A52" s="34" t="s">
        <v>16</v>
      </c>
      <c r="B52" s="52">
        <v>70</v>
      </c>
      <c r="C52" s="52">
        <v>0</v>
      </c>
      <c r="D52" s="52" t="s">
        <v>126</v>
      </c>
      <c r="E52" s="52">
        <v>130</v>
      </c>
      <c r="F52" s="35" t="s">
        <v>125</v>
      </c>
      <c r="G52" s="35" t="s">
        <v>129</v>
      </c>
      <c r="H52" s="35" t="s">
        <v>151</v>
      </c>
      <c r="I52" s="35"/>
      <c r="J52" s="36">
        <f>J53</f>
        <v>200</v>
      </c>
    </row>
    <row r="53" spans="1:10" ht="33">
      <c r="A53" s="34" t="s">
        <v>5</v>
      </c>
      <c r="B53" s="52">
        <v>70</v>
      </c>
      <c r="C53" s="52">
        <v>0</v>
      </c>
      <c r="D53" s="52" t="s">
        <v>126</v>
      </c>
      <c r="E53" s="52">
        <v>130</v>
      </c>
      <c r="F53" s="35" t="s">
        <v>125</v>
      </c>
      <c r="G53" s="35" t="s">
        <v>129</v>
      </c>
      <c r="H53" s="35" t="s">
        <v>151</v>
      </c>
      <c r="I53" s="35" t="s">
        <v>33</v>
      </c>
      <c r="J53" s="41">
        <f>J54</f>
        <v>200</v>
      </c>
    </row>
    <row r="54" spans="1:10" ht="33.75" thickBot="1">
      <c r="A54" s="42" t="s">
        <v>6</v>
      </c>
      <c r="B54" s="55">
        <v>70</v>
      </c>
      <c r="C54" s="55">
        <v>0</v>
      </c>
      <c r="D54" s="55" t="s">
        <v>126</v>
      </c>
      <c r="E54" s="55">
        <v>130</v>
      </c>
      <c r="F54" s="43" t="s">
        <v>125</v>
      </c>
      <c r="G54" s="43" t="s">
        <v>129</v>
      </c>
      <c r="H54" s="35" t="s">
        <v>151</v>
      </c>
      <c r="I54" s="43" t="s">
        <v>34</v>
      </c>
      <c r="J54" s="44">
        <v>200</v>
      </c>
    </row>
    <row r="55" spans="1:10" ht="33.75" hidden="1" thickBot="1">
      <c r="A55" s="37" t="s">
        <v>49</v>
      </c>
      <c r="B55" s="56">
        <v>70</v>
      </c>
      <c r="C55" s="56">
        <v>0</v>
      </c>
      <c r="D55" s="56" t="s">
        <v>126</v>
      </c>
      <c r="E55" s="56">
        <v>130</v>
      </c>
      <c r="F55" s="43" t="s">
        <v>125</v>
      </c>
      <c r="G55" s="43" t="s">
        <v>129</v>
      </c>
      <c r="H55" s="35" t="s">
        <v>60</v>
      </c>
      <c r="I55" s="43" t="s">
        <v>48</v>
      </c>
      <c r="J55" s="44">
        <v>200</v>
      </c>
    </row>
    <row r="56" spans="1:10" ht="17.25" thickBot="1">
      <c r="A56" s="27" t="s">
        <v>17</v>
      </c>
      <c r="B56" s="50">
        <v>70</v>
      </c>
      <c r="C56" s="50">
        <v>0</v>
      </c>
      <c r="D56" s="50" t="s">
        <v>126</v>
      </c>
      <c r="E56" s="50">
        <v>130</v>
      </c>
      <c r="F56" s="28" t="s">
        <v>130</v>
      </c>
      <c r="G56" s="28" t="s">
        <v>126</v>
      </c>
      <c r="H56" s="28"/>
      <c r="I56" s="28"/>
      <c r="J56" s="30">
        <f>J57+J61</f>
        <v>19633261.7</v>
      </c>
    </row>
    <row r="57" spans="1:10" ht="16.5">
      <c r="A57" s="49" t="s">
        <v>118</v>
      </c>
      <c r="B57" s="59">
        <v>70</v>
      </c>
      <c r="C57" s="59">
        <v>0</v>
      </c>
      <c r="D57" s="59" t="s">
        <v>126</v>
      </c>
      <c r="E57" s="59">
        <v>130</v>
      </c>
      <c r="F57" s="39" t="s">
        <v>130</v>
      </c>
      <c r="G57" s="39" t="s">
        <v>131</v>
      </c>
      <c r="H57" s="39"/>
      <c r="I57" s="39"/>
      <c r="J57" s="40">
        <f>J58</f>
        <v>451500</v>
      </c>
    </row>
    <row r="58" spans="1:10" ht="66">
      <c r="A58" s="37" t="s">
        <v>119</v>
      </c>
      <c r="B58" s="53">
        <v>70</v>
      </c>
      <c r="C58" s="53">
        <v>0</v>
      </c>
      <c r="D58" s="53" t="s">
        <v>126</v>
      </c>
      <c r="E58" s="52">
        <v>130</v>
      </c>
      <c r="F58" s="35" t="s">
        <v>130</v>
      </c>
      <c r="G58" s="35" t="s">
        <v>131</v>
      </c>
      <c r="H58" s="35" t="s">
        <v>152</v>
      </c>
      <c r="I58" s="35"/>
      <c r="J58" s="36">
        <f>J59</f>
        <v>451500</v>
      </c>
    </row>
    <row r="59" spans="1:10" ht="16.5">
      <c r="A59" s="34" t="s">
        <v>7</v>
      </c>
      <c r="B59" s="52">
        <v>70</v>
      </c>
      <c r="C59" s="52">
        <v>0</v>
      </c>
      <c r="D59" s="52" t="s">
        <v>126</v>
      </c>
      <c r="E59" s="52">
        <v>130</v>
      </c>
      <c r="F59" s="35" t="s">
        <v>130</v>
      </c>
      <c r="G59" s="35" t="s">
        <v>131</v>
      </c>
      <c r="H59" s="35" t="s">
        <v>152</v>
      </c>
      <c r="I59" s="35" t="s">
        <v>50</v>
      </c>
      <c r="J59" s="36">
        <f>J60</f>
        <v>451500</v>
      </c>
    </row>
    <row r="60" spans="1:10" ht="49.5">
      <c r="A60" s="34" t="s">
        <v>18</v>
      </c>
      <c r="B60" s="52">
        <v>70</v>
      </c>
      <c r="C60" s="52">
        <v>0</v>
      </c>
      <c r="D60" s="52" t="s">
        <v>126</v>
      </c>
      <c r="E60" s="52">
        <v>130</v>
      </c>
      <c r="F60" s="35" t="s">
        <v>130</v>
      </c>
      <c r="G60" s="35" t="s">
        <v>131</v>
      </c>
      <c r="H60" s="35" t="s">
        <v>152</v>
      </c>
      <c r="I60" s="35" t="s">
        <v>120</v>
      </c>
      <c r="J60" s="36">
        <v>451500</v>
      </c>
    </row>
    <row r="61" spans="1:10" ht="16.5">
      <c r="A61" s="49" t="s">
        <v>19</v>
      </c>
      <c r="B61" s="59">
        <v>70</v>
      </c>
      <c r="C61" s="59">
        <v>0</v>
      </c>
      <c r="D61" s="59" t="s">
        <v>126</v>
      </c>
      <c r="E61" s="59">
        <v>130</v>
      </c>
      <c r="F61" s="39" t="s">
        <v>130</v>
      </c>
      <c r="G61" s="39" t="s">
        <v>132</v>
      </c>
      <c r="H61" s="39"/>
      <c r="I61" s="39"/>
      <c r="J61" s="40">
        <f>J62+J70+J79+J66+J83</f>
        <v>19181761.7</v>
      </c>
    </row>
    <row r="62" spans="1:10" ht="49.5">
      <c r="A62" s="34" t="s">
        <v>117</v>
      </c>
      <c r="B62" s="52">
        <v>70</v>
      </c>
      <c r="C62" s="52">
        <v>0</v>
      </c>
      <c r="D62" s="52" t="s">
        <v>126</v>
      </c>
      <c r="E62" s="52">
        <v>130</v>
      </c>
      <c r="F62" s="35" t="s">
        <v>130</v>
      </c>
      <c r="G62" s="35" t="s">
        <v>132</v>
      </c>
      <c r="H62" s="35" t="s">
        <v>153</v>
      </c>
      <c r="I62" s="35"/>
      <c r="J62" s="36">
        <f>J63</f>
        <v>1192632</v>
      </c>
    </row>
    <row r="63" spans="1:10" ht="49.5">
      <c r="A63" s="34" t="s">
        <v>53</v>
      </c>
      <c r="B63" s="52">
        <v>70</v>
      </c>
      <c r="C63" s="52">
        <v>0</v>
      </c>
      <c r="D63" s="52" t="s">
        <v>126</v>
      </c>
      <c r="E63" s="52">
        <v>130</v>
      </c>
      <c r="F63" s="35" t="s">
        <v>130</v>
      </c>
      <c r="G63" s="35" t="s">
        <v>132</v>
      </c>
      <c r="H63" s="35" t="s">
        <v>153</v>
      </c>
      <c r="I63" s="35" t="s">
        <v>51</v>
      </c>
      <c r="J63" s="36">
        <f>J64</f>
        <v>1192632</v>
      </c>
    </row>
    <row r="64" spans="1:10" ht="16.5">
      <c r="A64" s="34" t="s">
        <v>99</v>
      </c>
      <c r="B64" s="52">
        <v>70</v>
      </c>
      <c r="C64" s="52">
        <v>0</v>
      </c>
      <c r="D64" s="52" t="s">
        <v>126</v>
      </c>
      <c r="E64" s="52">
        <v>130</v>
      </c>
      <c r="F64" s="35" t="s">
        <v>130</v>
      </c>
      <c r="G64" s="35" t="s">
        <v>132</v>
      </c>
      <c r="H64" s="35" t="s">
        <v>153</v>
      </c>
      <c r="I64" s="35" t="s">
        <v>96</v>
      </c>
      <c r="J64" s="36">
        <v>1192632</v>
      </c>
    </row>
    <row r="65" spans="1:10" ht="49.5" hidden="1">
      <c r="A65" s="34" t="s">
        <v>86</v>
      </c>
      <c r="B65" s="52">
        <v>70</v>
      </c>
      <c r="C65" s="52">
        <v>0</v>
      </c>
      <c r="D65" s="52" t="s">
        <v>126</v>
      </c>
      <c r="E65" s="52">
        <v>130</v>
      </c>
      <c r="F65" s="35" t="s">
        <v>130</v>
      </c>
      <c r="G65" s="35" t="s">
        <v>132</v>
      </c>
      <c r="H65" s="35" t="s">
        <v>116</v>
      </c>
      <c r="I65" s="35" t="s">
        <v>52</v>
      </c>
      <c r="J65" s="36">
        <v>1192632</v>
      </c>
    </row>
    <row r="66" spans="1:10" ht="49.5" hidden="1">
      <c r="A66" s="34" t="s">
        <v>106</v>
      </c>
      <c r="B66" s="52">
        <v>70</v>
      </c>
      <c r="C66" s="52">
        <v>0</v>
      </c>
      <c r="D66" s="52" t="s">
        <v>126</v>
      </c>
      <c r="E66" s="52">
        <v>130</v>
      </c>
      <c r="F66" s="35" t="s">
        <v>130</v>
      </c>
      <c r="G66" s="35" t="s">
        <v>132</v>
      </c>
      <c r="H66" s="35" t="s">
        <v>154</v>
      </c>
      <c r="I66" s="35"/>
      <c r="J66" s="36">
        <f>J67</f>
        <v>0</v>
      </c>
    </row>
    <row r="67" spans="1:10" ht="33" hidden="1">
      <c r="A67" s="34" t="s">
        <v>5</v>
      </c>
      <c r="B67" s="52">
        <v>70</v>
      </c>
      <c r="C67" s="52">
        <v>0</v>
      </c>
      <c r="D67" s="52" t="s">
        <v>126</v>
      </c>
      <c r="E67" s="52">
        <v>130</v>
      </c>
      <c r="F67" s="35" t="s">
        <v>130</v>
      </c>
      <c r="G67" s="35" t="s">
        <v>132</v>
      </c>
      <c r="H67" s="35" t="s">
        <v>154</v>
      </c>
      <c r="I67" s="35">
        <v>200</v>
      </c>
      <c r="J67" s="36">
        <f>J68</f>
        <v>0</v>
      </c>
    </row>
    <row r="68" spans="1:10" ht="33" hidden="1">
      <c r="A68" s="34" t="s">
        <v>6</v>
      </c>
      <c r="B68" s="52">
        <v>70</v>
      </c>
      <c r="C68" s="52">
        <v>0</v>
      </c>
      <c r="D68" s="52" t="s">
        <v>126</v>
      </c>
      <c r="E68" s="52">
        <v>130</v>
      </c>
      <c r="F68" s="35" t="s">
        <v>130</v>
      </c>
      <c r="G68" s="35" t="s">
        <v>132</v>
      </c>
      <c r="H68" s="35" t="s">
        <v>154</v>
      </c>
      <c r="I68" s="35">
        <v>240</v>
      </c>
      <c r="J68" s="36">
        <v>0</v>
      </c>
    </row>
    <row r="69" spans="1:10" ht="33" hidden="1">
      <c r="A69" s="37" t="s">
        <v>49</v>
      </c>
      <c r="B69" s="53">
        <v>70</v>
      </c>
      <c r="C69" s="53">
        <v>0</v>
      </c>
      <c r="D69" s="53" t="s">
        <v>126</v>
      </c>
      <c r="E69" s="53">
        <v>130</v>
      </c>
      <c r="F69" s="35" t="s">
        <v>130</v>
      </c>
      <c r="G69" s="35" t="s">
        <v>132</v>
      </c>
      <c r="H69" s="35" t="s">
        <v>101</v>
      </c>
      <c r="I69" s="35" t="s">
        <v>48</v>
      </c>
      <c r="J69" s="36">
        <v>781028</v>
      </c>
    </row>
    <row r="70" spans="1:10" ht="49.5">
      <c r="A70" s="34" t="s">
        <v>68</v>
      </c>
      <c r="B70" s="52">
        <v>70</v>
      </c>
      <c r="C70" s="52">
        <v>0</v>
      </c>
      <c r="D70" s="52" t="s">
        <v>126</v>
      </c>
      <c r="E70" s="52">
        <v>130</v>
      </c>
      <c r="F70" s="35" t="s">
        <v>130</v>
      </c>
      <c r="G70" s="35" t="s">
        <v>132</v>
      </c>
      <c r="H70" s="35" t="s">
        <v>155</v>
      </c>
      <c r="I70" s="35"/>
      <c r="J70" s="36">
        <f>J71+J74</f>
        <v>16309962.7</v>
      </c>
    </row>
    <row r="71" spans="1:10" ht="33">
      <c r="A71" s="34" t="s">
        <v>5</v>
      </c>
      <c r="B71" s="52">
        <v>70</v>
      </c>
      <c r="C71" s="52">
        <v>0</v>
      </c>
      <c r="D71" s="52" t="s">
        <v>126</v>
      </c>
      <c r="E71" s="52">
        <v>130</v>
      </c>
      <c r="F71" s="35" t="s">
        <v>130</v>
      </c>
      <c r="G71" s="35" t="s">
        <v>132</v>
      </c>
      <c r="H71" s="35" t="s">
        <v>155</v>
      </c>
      <c r="I71" s="35">
        <v>200</v>
      </c>
      <c r="J71" s="36">
        <f>J72</f>
        <v>10309962.7</v>
      </c>
    </row>
    <row r="72" spans="1:10" ht="33">
      <c r="A72" s="34" t="s">
        <v>6</v>
      </c>
      <c r="B72" s="52">
        <v>70</v>
      </c>
      <c r="C72" s="52">
        <v>0</v>
      </c>
      <c r="D72" s="52" t="s">
        <v>126</v>
      </c>
      <c r="E72" s="52">
        <v>130</v>
      </c>
      <c r="F72" s="35" t="s">
        <v>130</v>
      </c>
      <c r="G72" s="35" t="s">
        <v>132</v>
      </c>
      <c r="H72" s="35" t="s">
        <v>155</v>
      </c>
      <c r="I72" s="35">
        <v>240</v>
      </c>
      <c r="J72" s="36">
        <f>9262100+451701.7-4200+600361</f>
        <v>10309962.7</v>
      </c>
    </row>
    <row r="73" spans="1:10" ht="33" hidden="1">
      <c r="A73" s="37" t="s">
        <v>49</v>
      </c>
      <c r="B73" s="53">
        <v>70</v>
      </c>
      <c r="C73" s="53">
        <v>0</v>
      </c>
      <c r="D73" s="53" t="s">
        <v>126</v>
      </c>
      <c r="E73" s="53">
        <v>130</v>
      </c>
      <c r="F73" s="35" t="s">
        <v>130</v>
      </c>
      <c r="G73" s="35" t="s">
        <v>132</v>
      </c>
      <c r="H73" s="35" t="s">
        <v>155</v>
      </c>
      <c r="I73" s="35" t="s">
        <v>48</v>
      </c>
      <c r="J73" s="36">
        <f>9670000-407900</f>
        <v>9262100</v>
      </c>
    </row>
    <row r="74" spans="1:10" ht="16.5">
      <c r="A74" s="34" t="s">
        <v>7</v>
      </c>
      <c r="B74" s="52">
        <v>70</v>
      </c>
      <c r="C74" s="52">
        <v>0</v>
      </c>
      <c r="D74" s="52" t="s">
        <v>126</v>
      </c>
      <c r="E74" s="52">
        <v>130</v>
      </c>
      <c r="F74" s="35" t="s">
        <v>130</v>
      </c>
      <c r="G74" s="35" t="s">
        <v>132</v>
      </c>
      <c r="H74" s="35" t="s">
        <v>155</v>
      </c>
      <c r="I74" s="35" t="s">
        <v>50</v>
      </c>
      <c r="J74" s="36">
        <f>J75</f>
        <v>6000000</v>
      </c>
    </row>
    <row r="75" spans="1:10" ht="49.5">
      <c r="A75" s="34" t="s">
        <v>18</v>
      </c>
      <c r="B75" s="52">
        <v>70</v>
      </c>
      <c r="C75" s="52">
        <v>0</v>
      </c>
      <c r="D75" s="52" t="s">
        <v>126</v>
      </c>
      <c r="E75" s="52">
        <v>130</v>
      </c>
      <c r="F75" s="35" t="s">
        <v>130</v>
      </c>
      <c r="G75" s="35" t="s">
        <v>132</v>
      </c>
      <c r="H75" s="35" t="s">
        <v>155</v>
      </c>
      <c r="I75" s="35">
        <v>810</v>
      </c>
      <c r="J75" s="36">
        <v>6000000</v>
      </c>
    </row>
    <row r="76" spans="1:10" ht="16.5" hidden="1">
      <c r="A76" s="34" t="s">
        <v>20</v>
      </c>
      <c r="B76" s="52">
        <v>70</v>
      </c>
      <c r="C76" s="52">
        <v>0</v>
      </c>
      <c r="D76" s="52" t="s">
        <v>126</v>
      </c>
      <c r="E76" s="52">
        <v>130</v>
      </c>
      <c r="F76" s="35" t="s">
        <v>130</v>
      </c>
      <c r="G76" s="35" t="s">
        <v>132</v>
      </c>
      <c r="H76" s="35"/>
      <c r="I76" s="35"/>
      <c r="J76" s="36"/>
    </row>
    <row r="77" spans="1:10" ht="16.5" hidden="1">
      <c r="A77" s="34" t="s">
        <v>7</v>
      </c>
      <c r="B77" s="52">
        <v>70</v>
      </c>
      <c r="C77" s="52">
        <v>0</v>
      </c>
      <c r="D77" s="52" t="s">
        <v>126</v>
      </c>
      <c r="E77" s="52">
        <v>130</v>
      </c>
      <c r="F77" s="35" t="s">
        <v>130</v>
      </c>
      <c r="G77" s="35" t="s">
        <v>132</v>
      </c>
      <c r="H77" s="35"/>
      <c r="I77" s="35"/>
      <c r="J77" s="36"/>
    </row>
    <row r="78" spans="1:10" ht="49.5" hidden="1">
      <c r="A78" s="34" t="s">
        <v>18</v>
      </c>
      <c r="B78" s="52">
        <v>70</v>
      </c>
      <c r="C78" s="52">
        <v>0</v>
      </c>
      <c r="D78" s="52" t="s">
        <v>126</v>
      </c>
      <c r="E78" s="52">
        <v>130</v>
      </c>
      <c r="F78" s="35" t="s">
        <v>130</v>
      </c>
      <c r="G78" s="35" t="s">
        <v>132</v>
      </c>
      <c r="H78" s="35"/>
      <c r="I78" s="35"/>
      <c r="J78" s="36"/>
    </row>
    <row r="79" spans="1:10" ht="16.5">
      <c r="A79" s="34" t="s">
        <v>63</v>
      </c>
      <c r="B79" s="52">
        <v>70</v>
      </c>
      <c r="C79" s="52">
        <v>0</v>
      </c>
      <c r="D79" s="52" t="s">
        <v>126</v>
      </c>
      <c r="E79" s="52">
        <v>130</v>
      </c>
      <c r="F79" s="35" t="s">
        <v>130</v>
      </c>
      <c r="G79" s="35" t="s">
        <v>132</v>
      </c>
      <c r="H79" s="35" t="s">
        <v>156</v>
      </c>
      <c r="I79" s="35"/>
      <c r="J79" s="36">
        <f>J80</f>
        <v>1603500</v>
      </c>
    </row>
    <row r="80" spans="1:10" ht="33">
      <c r="A80" s="34" t="s">
        <v>5</v>
      </c>
      <c r="B80" s="52">
        <v>70</v>
      </c>
      <c r="C80" s="52">
        <v>0</v>
      </c>
      <c r="D80" s="52" t="s">
        <v>126</v>
      </c>
      <c r="E80" s="52">
        <v>130</v>
      </c>
      <c r="F80" s="35" t="s">
        <v>130</v>
      </c>
      <c r="G80" s="35" t="s">
        <v>132</v>
      </c>
      <c r="H80" s="35" t="s">
        <v>156</v>
      </c>
      <c r="I80" s="35">
        <v>200</v>
      </c>
      <c r="J80" s="36">
        <f>J81</f>
        <v>1603500</v>
      </c>
    </row>
    <row r="81" spans="1:10" ht="33">
      <c r="A81" s="34" t="s">
        <v>6</v>
      </c>
      <c r="B81" s="52">
        <v>70</v>
      </c>
      <c r="C81" s="52">
        <v>0</v>
      </c>
      <c r="D81" s="52" t="s">
        <v>126</v>
      </c>
      <c r="E81" s="52">
        <v>130</v>
      </c>
      <c r="F81" s="35" t="s">
        <v>130</v>
      </c>
      <c r="G81" s="35" t="s">
        <v>132</v>
      </c>
      <c r="H81" s="35" t="s">
        <v>156</v>
      </c>
      <c r="I81" s="35">
        <v>240</v>
      </c>
      <c r="J81" s="36">
        <v>1603500</v>
      </c>
    </row>
    <row r="82" spans="1:10" ht="33.75" hidden="1" thickBot="1">
      <c r="A82" s="37" t="s">
        <v>49</v>
      </c>
      <c r="B82" s="53">
        <v>70</v>
      </c>
      <c r="C82" s="53">
        <v>0</v>
      </c>
      <c r="D82" s="53" t="s">
        <v>126</v>
      </c>
      <c r="E82" s="53">
        <v>130</v>
      </c>
      <c r="F82" s="35" t="s">
        <v>130</v>
      </c>
      <c r="G82" s="35" t="s">
        <v>132</v>
      </c>
      <c r="H82" s="35" t="s">
        <v>62</v>
      </c>
      <c r="I82" s="35" t="s">
        <v>48</v>
      </c>
      <c r="J82" s="36">
        <f>2055000-451500</f>
        <v>1603500</v>
      </c>
    </row>
    <row r="83" spans="1:10" ht="16.5">
      <c r="A83" s="34" t="s">
        <v>107</v>
      </c>
      <c r="B83" s="52">
        <v>70</v>
      </c>
      <c r="C83" s="52">
        <v>0</v>
      </c>
      <c r="D83" s="52" t="s">
        <v>126</v>
      </c>
      <c r="E83" s="52">
        <v>130</v>
      </c>
      <c r="F83" s="35" t="s">
        <v>130</v>
      </c>
      <c r="G83" s="35" t="s">
        <v>132</v>
      </c>
      <c r="H83" s="35" t="s">
        <v>199</v>
      </c>
      <c r="I83" s="35"/>
      <c r="J83" s="36">
        <f>J84</f>
        <v>75667</v>
      </c>
    </row>
    <row r="84" spans="1:10" ht="33">
      <c r="A84" s="34" t="s">
        <v>5</v>
      </c>
      <c r="B84" s="52">
        <v>70</v>
      </c>
      <c r="C84" s="52">
        <v>0</v>
      </c>
      <c r="D84" s="52" t="s">
        <v>126</v>
      </c>
      <c r="E84" s="52">
        <v>130</v>
      </c>
      <c r="F84" s="35" t="s">
        <v>130</v>
      </c>
      <c r="G84" s="35" t="s">
        <v>132</v>
      </c>
      <c r="H84" s="35" t="s">
        <v>199</v>
      </c>
      <c r="I84" s="35">
        <v>200</v>
      </c>
      <c r="J84" s="36">
        <f>J85</f>
        <v>75667</v>
      </c>
    </row>
    <row r="85" spans="1:10" ht="33.75" thickBot="1">
      <c r="A85" s="34" t="s">
        <v>6</v>
      </c>
      <c r="B85" s="52">
        <v>70</v>
      </c>
      <c r="C85" s="52">
        <v>0</v>
      </c>
      <c r="D85" s="52" t="s">
        <v>126</v>
      </c>
      <c r="E85" s="52">
        <v>130</v>
      </c>
      <c r="F85" s="35" t="s">
        <v>130</v>
      </c>
      <c r="G85" s="35" t="s">
        <v>132</v>
      </c>
      <c r="H85" s="35" t="s">
        <v>199</v>
      </c>
      <c r="I85" s="35">
        <v>240</v>
      </c>
      <c r="J85" s="36">
        <v>75667</v>
      </c>
    </row>
    <row r="86" spans="1:10" ht="17.25" thickBot="1">
      <c r="A86" s="27" t="s">
        <v>32</v>
      </c>
      <c r="B86" s="50">
        <v>70</v>
      </c>
      <c r="C86" s="50">
        <v>0</v>
      </c>
      <c r="D86" s="50" t="s">
        <v>126</v>
      </c>
      <c r="E86" s="50">
        <v>130</v>
      </c>
      <c r="F86" s="28" t="s">
        <v>133</v>
      </c>
      <c r="G86" s="28" t="s">
        <v>126</v>
      </c>
      <c r="H86" s="28"/>
      <c r="I86" s="28"/>
      <c r="J86" s="30">
        <f>J87+J111+J145</f>
        <v>20332496.740000002</v>
      </c>
    </row>
    <row r="87" spans="1:10" ht="15.75" customHeight="1">
      <c r="A87" s="45" t="s">
        <v>21</v>
      </c>
      <c r="B87" s="57">
        <v>70</v>
      </c>
      <c r="C87" s="57">
        <v>0</v>
      </c>
      <c r="D87" s="57" t="s">
        <v>126</v>
      </c>
      <c r="E87" s="57">
        <v>130</v>
      </c>
      <c r="F87" s="46" t="s">
        <v>133</v>
      </c>
      <c r="G87" s="46" t="s">
        <v>125</v>
      </c>
      <c r="H87" s="46"/>
      <c r="I87" s="46"/>
      <c r="J87" s="47">
        <f>J88+J97+J91+J103+J107</f>
        <v>259323</v>
      </c>
    </row>
    <row r="88" spans="1:10" ht="33" hidden="1">
      <c r="A88" s="34" t="s">
        <v>82</v>
      </c>
      <c r="B88" s="52">
        <v>70</v>
      </c>
      <c r="C88" s="52">
        <v>0</v>
      </c>
      <c r="D88" s="52" t="s">
        <v>126</v>
      </c>
      <c r="E88" s="52">
        <v>130</v>
      </c>
      <c r="F88" s="35" t="s">
        <v>30</v>
      </c>
      <c r="G88" s="35" t="s">
        <v>30</v>
      </c>
      <c r="H88" s="35" t="s">
        <v>83</v>
      </c>
      <c r="I88" s="35"/>
      <c r="J88" s="36">
        <f>J89</f>
        <v>0</v>
      </c>
    </row>
    <row r="89" spans="1:10" ht="49.5" hidden="1">
      <c r="A89" s="37" t="s">
        <v>38</v>
      </c>
      <c r="B89" s="53">
        <v>70</v>
      </c>
      <c r="C89" s="53">
        <v>0</v>
      </c>
      <c r="D89" s="53" t="s">
        <v>126</v>
      </c>
      <c r="E89" s="53">
        <v>130</v>
      </c>
      <c r="F89" s="35" t="s">
        <v>30</v>
      </c>
      <c r="G89" s="35" t="s">
        <v>30</v>
      </c>
      <c r="H89" s="35" t="s">
        <v>83</v>
      </c>
      <c r="I89" s="35" t="s">
        <v>36</v>
      </c>
      <c r="J89" s="36">
        <f>J90</f>
        <v>0</v>
      </c>
    </row>
    <row r="90" spans="1:10" ht="49.5" hidden="1">
      <c r="A90" s="37" t="s">
        <v>39</v>
      </c>
      <c r="B90" s="53">
        <v>70</v>
      </c>
      <c r="C90" s="53">
        <v>0</v>
      </c>
      <c r="D90" s="53" t="s">
        <v>126</v>
      </c>
      <c r="E90" s="53">
        <v>130</v>
      </c>
      <c r="F90" s="35" t="s">
        <v>30</v>
      </c>
      <c r="G90" s="35" t="s">
        <v>30</v>
      </c>
      <c r="H90" s="35" t="s">
        <v>83</v>
      </c>
      <c r="I90" s="35" t="s">
        <v>37</v>
      </c>
      <c r="J90" s="36"/>
    </row>
    <row r="91" spans="1:10" ht="33">
      <c r="A91" s="34" t="s">
        <v>85</v>
      </c>
      <c r="B91" s="52">
        <v>70</v>
      </c>
      <c r="C91" s="52">
        <v>0</v>
      </c>
      <c r="D91" s="52" t="s">
        <v>126</v>
      </c>
      <c r="E91" s="52">
        <v>130</v>
      </c>
      <c r="F91" s="35" t="s">
        <v>133</v>
      </c>
      <c r="G91" s="35" t="s">
        <v>125</v>
      </c>
      <c r="H91" s="35" t="s">
        <v>157</v>
      </c>
      <c r="I91" s="35"/>
      <c r="J91" s="36">
        <f>J92+J95</f>
        <v>209323</v>
      </c>
    </row>
    <row r="92" spans="1:10" ht="33">
      <c r="A92" s="34" t="s">
        <v>5</v>
      </c>
      <c r="B92" s="52">
        <v>70</v>
      </c>
      <c r="C92" s="52">
        <v>0</v>
      </c>
      <c r="D92" s="52" t="s">
        <v>126</v>
      </c>
      <c r="E92" s="52">
        <v>130</v>
      </c>
      <c r="F92" s="35" t="s">
        <v>133</v>
      </c>
      <c r="G92" s="35" t="s">
        <v>125</v>
      </c>
      <c r="H92" s="35" t="s">
        <v>157</v>
      </c>
      <c r="I92" s="35" t="s">
        <v>33</v>
      </c>
      <c r="J92" s="36">
        <f>J93</f>
        <v>209323</v>
      </c>
    </row>
    <row r="93" spans="1:10" ht="33">
      <c r="A93" s="34" t="s">
        <v>6</v>
      </c>
      <c r="B93" s="52">
        <v>70</v>
      </c>
      <c r="C93" s="52">
        <v>0</v>
      </c>
      <c r="D93" s="52" t="s">
        <v>126</v>
      </c>
      <c r="E93" s="52">
        <v>130</v>
      </c>
      <c r="F93" s="35" t="s">
        <v>133</v>
      </c>
      <c r="G93" s="35" t="s">
        <v>125</v>
      </c>
      <c r="H93" s="35" t="s">
        <v>157</v>
      </c>
      <c r="I93" s="35" t="s">
        <v>34</v>
      </c>
      <c r="J93" s="36">
        <v>209323</v>
      </c>
    </row>
    <row r="94" spans="1:10" ht="33" hidden="1">
      <c r="A94" s="34" t="s">
        <v>49</v>
      </c>
      <c r="B94" s="52">
        <v>70</v>
      </c>
      <c r="C94" s="52">
        <v>0</v>
      </c>
      <c r="D94" s="52" t="s">
        <v>126</v>
      </c>
      <c r="E94" s="52">
        <v>130</v>
      </c>
      <c r="F94" s="35" t="s">
        <v>133</v>
      </c>
      <c r="G94" s="35" t="s">
        <v>125</v>
      </c>
      <c r="H94" s="35" t="s">
        <v>70</v>
      </c>
      <c r="I94" s="35" t="s">
        <v>48</v>
      </c>
      <c r="J94" s="36">
        <v>209323</v>
      </c>
    </row>
    <row r="95" spans="1:10" ht="16.5" hidden="1">
      <c r="A95" s="34" t="s">
        <v>7</v>
      </c>
      <c r="B95" s="52">
        <v>70</v>
      </c>
      <c r="C95" s="52">
        <v>0</v>
      </c>
      <c r="D95" s="52" t="s">
        <v>126</v>
      </c>
      <c r="E95" s="52">
        <v>130</v>
      </c>
      <c r="F95" s="35" t="s">
        <v>133</v>
      </c>
      <c r="G95" s="35" t="s">
        <v>125</v>
      </c>
      <c r="H95" s="35" t="s">
        <v>70</v>
      </c>
      <c r="I95" s="35" t="s">
        <v>110</v>
      </c>
      <c r="J95" s="36">
        <f>J96</f>
        <v>0</v>
      </c>
    </row>
    <row r="96" spans="1:10" ht="16.5" hidden="1">
      <c r="A96" s="34" t="s">
        <v>109</v>
      </c>
      <c r="B96" s="52">
        <v>70</v>
      </c>
      <c r="C96" s="52">
        <v>0</v>
      </c>
      <c r="D96" s="52" t="s">
        <v>126</v>
      </c>
      <c r="E96" s="52">
        <v>130</v>
      </c>
      <c r="F96" s="35" t="s">
        <v>133</v>
      </c>
      <c r="G96" s="35" t="s">
        <v>125</v>
      </c>
      <c r="H96" s="35" t="s">
        <v>70</v>
      </c>
      <c r="I96" s="35" t="s">
        <v>108</v>
      </c>
      <c r="J96" s="36"/>
    </row>
    <row r="97" spans="1:10" ht="16.5" hidden="1">
      <c r="A97" s="34" t="s">
        <v>69</v>
      </c>
      <c r="B97" s="52">
        <v>70</v>
      </c>
      <c r="C97" s="52">
        <v>0</v>
      </c>
      <c r="D97" s="52" t="s">
        <v>126</v>
      </c>
      <c r="E97" s="52">
        <v>130</v>
      </c>
      <c r="F97" s="35" t="s">
        <v>133</v>
      </c>
      <c r="G97" s="35" t="s">
        <v>125</v>
      </c>
      <c r="H97" s="35" t="s">
        <v>71</v>
      </c>
      <c r="I97" s="35"/>
      <c r="J97" s="36">
        <f>J98+J101</f>
        <v>0</v>
      </c>
    </row>
    <row r="98" spans="1:10" ht="33" hidden="1">
      <c r="A98" s="34" t="s">
        <v>5</v>
      </c>
      <c r="B98" s="52">
        <v>70</v>
      </c>
      <c r="C98" s="52">
        <v>0</v>
      </c>
      <c r="D98" s="52" t="s">
        <v>126</v>
      </c>
      <c r="E98" s="52">
        <v>130</v>
      </c>
      <c r="F98" s="35" t="s">
        <v>133</v>
      </c>
      <c r="G98" s="35" t="s">
        <v>125</v>
      </c>
      <c r="H98" s="35" t="s">
        <v>64</v>
      </c>
      <c r="I98" s="35" t="s">
        <v>33</v>
      </c>
      <c r="J98" s="36">
        <f>J99</f>
        <v>0</v>
      </c>
    </row>
    <row r="99" spans="1:10" ht="33" hidden="1">
      <c r="A99" s="34" t="s">
        <v>6</v>
      </c>
      <c r="B99" s="52">
        <v>70</v>
      </c>
      <c r="C99" s="52">
        <v>0</v>
      </c>
      <c r="D99" s="52" t="s">
        <v>126</v>
      </c>
      <c r="E99" s="52">
        <v>130</v>
      </c>
      <c r="F99" s="35" t="s">
        <v>133</v>
      </c>
      <c r="G99" s="35" t="s">
        <v>125</v>
      </c>
      <c r="H99" s="35" t="s">
        <v>70</v>
      </c>
      <c r="I99" s="35" t="s">
        <v>34</v>
      </c>
      <c r="J99" s="36">
        <f>J100</f>
        <v>0</v>
      </c>
    </row>
    <row r="100" spans="1:10" ht="33" hidden="1">
      <c r="A100" s="34" t="s">
        <v>49</v>
      </c>
      <c r="B100" s="52">
        <v>70</v>
      </c>
      <c r="C100" s="52">
        <v>0</v>
      </c>
      <c r="D100" s="52" t="s">
        <v>126</v>
      </c>
      <c r="E100" s="52">
        <v>130</v>
      </c>
      <c r="F100" s="35" t="s">
        <v>133</v>
      </c>
      <c r="G100" s="35" t="s">
        <v>125</v>
      </c>
      <c r="H100" s="35" t="s">
        <v>70</v>
      </c>
      <c r="I100" s="35" t="s">
        <v>48</v>
      </c>
      <c r="J100" s="36"/>
    </row>
    <row r="101" spans="1:10" ht="16.5" hidden="1">
      <c r="A101" s="34" t="s">
        <v>7</v>
      </c>
      <c r="B101" s="52">
        <v>70</v>
      </c>
      <c r="C101" s="52">
        <v>0</v>
      </c>
      <c r="D101" s="52" t="s">
        <v>126</v>
      </c>
      <c r="E101" s="52">
        <v>130</v>
      </c>
      <c r="F101" s="35" t="s">
        <v>133</v>
      </c>
      <c r="G101" s="35" t="s">
        <v>125</v>
      </c>
      <c r="H101" s="35" t="s">
        <v>71</v>
      </c>
      <c r="I101" s="35">
        <v>800</v>
      </c>
      <c r="J101" s="36">
        <f>J102</f>
        <v>0</v>
      </c>
    </row>
    <row r="102" spans="1:10" ht="49.5" hidden="1">
      <c r="A102" s="34" t="s">
        <v>18</v>
      </c>
      <c r="B102" s="52">
        <v>70</v>
      </c>
      <c r="C102" s="52">
        <v>0</v>
      </c>
      <c r="D102" s="52" t="s">
        <v>126</v>
      </c>
      <c r="E102" s="52">
        <v>130</v>
      </c>
      <c r="F102" s="35" t="s">
        <v>133</v>
      </c>
      <c r="G102" s="35" t="s">
        <v>125</v>
      </c>
      <c r="H102" s="35" t="s">
        <v>71</v>
      </c>
      <c r="I102" s="35">
        <v>810</v>
      </c>
      <c r="J102" s="36"/>
    </row>
    <row r="103" spans="1:10" ht="33">
      <c r="A103" s="48" t="s">
        <v>89</v>
      </c>
      <c r="B103" s="58">
        <v>70</v>
      </c>
      <c r="C103" s="58">
        <v>0</v>
      </c>
      <c r="D103" s="58" t="s">
        <v>126</v>
      </c>
      <c r="E103" s="58">
        <v>130</v>
      </c>
      <c r="F103" s="35" t="s">
        <v>133</v>
      </c>
      <c r="G103" s="35" t="s">
        <v>125</v>
      </c>
      <c r="H103" s="35" t="s">
        <v>158</v>
      </c>
      <c r="I103" s="35"/>
      <c r="J103" s="36">
        <f>J104</f>
        <v>50000</v>
      </c>
    </row>
    <row r="104" spans="1:10" ht="33">
      <c r="A104" s="34" t="s">
        <v>5</v>
      </c>
      <c r="B104" s="52">
        <v>70</v>
      </c>
      <c r="C104" s="52">
        <v>0</v>
      </c>
      <c r="D104" s="52" t="s">
        <v>126</v>
      </c>
      <c r="E104" s="52">
        <v>130</v>
      </c>
      <c r="F104" s="35" t="s">
        <v>133</v>
      </c>
      <c r="G104" s="35" t="s">
        <v>125</v>
      </c>
      <c r="H104" s="35" t="s">
        <v>158</v>
      </c>
      <c r="I104" s="35" t="s">
        <v>33</v>
      </c>
      <c r="J104" s="36">
        <f>J105</f>
        <v>50000</v>
      </c>
    </row>
    <row r="105" spans="1:10" ht="33">
      <c r="A105" s="34" t="s">
        <v>6</v>
      </c>
      <c r="B105" s="52">
        <v>70</v>
      </c>
      <c r="C105" s="52">
        <v>0</v>
      </c>
      <c r="D105" s="52" t="s">
        <v>126</v>
      </c>
      <c r="E105" s="52">
        <v>130</v>
      </c>
      <c r="F105" s="35" t="s">
        <v>133</v>
      </c>
      <c r="G105" s="35" t="s">
        <v>125</v>
      </c>
      <c r="H105" s="35" t="s">
        <v>158</v>
      </c>
      <c r="I105" s="35" t="s">
        <v>34</v>
      </c>
      <c r="J105" s="36">
        <v>50000</v>
      </c>
    </row>
    <row r="106" spans="1:10" ht="33" hidden="1">
      <c r="A106" s="34" t="s">
        <v>49</v>
      </c>
      <c r="B106" s="52">
        <v>70</v>
      </c>
      <c r="C106" s="52">
        <v>0</v>
      </c>
      <c r="D106" s="52" t="s">
        <v>126</v>
      </c>
      <c r="E106" s="52">
        <v>130</v>
      </c>
      <c r="F106" s="35" t="s">
        <v>133</v>
      </c>
      <c r="G106" s="35" t="s">
        <v>125</v>
      </c>
      <c r="H106" s="35" t="s">
        <v>84</v>
      </c>
      <c r="I106" s="35" t="s">
        <v>48</v>
      </c>
      <c r="J106" s="36">
        <v>50000</v>
      </c>
    </row>
    <row r="107" spans="1:10" ht="33" hidden="1">
      <c r="A107" s="34" t="s">
        <v>104</v>
      </c>
      <c r="B107" s="52">
        <v>70</v>
      </c>
      <c r="C107" s="52">
        <v>0</v>
      </c>
      <c r="D107" s="52" t="s">
        <v>126</v>
      </c>
      <c r="E107" s="52">
        <v>130</v>
      </c>
      <c r="F107" s="35" t="s">
        <v>30</v>
      </c>
      <c r="G107" s="35" t="s">
        <v>30</v>
      </c>
      <c r="H107" s="35" t="s">
        <v>102</v>
      </c>
      <c r="I107" s="35"/>
      <c r="J107" s="36">
        <f>J108</f>
        <v>0</v>
      </c>
    </row>
    <row r="108" spans="1:10" ht="49.5" hidden="1">
      <c r="A108" s="34" t="s">
        <v>53</v>
      </c>
      <c r="B108" s="52">
        <v>70</v>
      </c>
      <c r="C108" s="52">
        <v>0</v>
      </c>
      <c r="D108" s="52" t="s">
        <v>126</v>
      </c>
      <c r="E108" s="52">
        <v>130</v>
      </c>
      <c r="F108" s="35" t="s">
        <v>30</v>
      </c>
      <c r="G108" s="35" t="s">
        <v>30</v>
      </c>
      <c r="H108" s="35" t="s">
        <v>102</v>
      </c>
      <c r="I108" s="35" t="s">
        <v>51</v>
      </c>
      <c r="J108" s="36">
        <f>J109</f>
        <v>0</v>
      </c>
    </row>
    <row r="109" spans="1:10" ht="16.5" hidden="1">
      <c r="A109" s="34" t="s">
        <v>97</v>
      </c>
      <c r="B109" s="52">
        <v>70</v>
      </c>
      <c r="C109" s="52">
        <v>0</v>
      </c>
      <c r="D109" s="52" t="s">
        <v>126</v>
      </c>
      <c r="E109" s="52">
        <v>130</v>
      </c>
      <c r="F109" s="35" t="s">
        <v>30</v>
      </c>
      <c r="G109" s="35" t="s">
        <v>30</v>
      </c>
      <c r="H109" s="35" t="s">
        <v>102</v>
      </c>
      <c r="I109" s="35" t="s">
        <v>96</v>
      </c>
      <c r="J109" s="36">
        <f>J110</f>
        <v>0</v>
      </c>
    </row>
    <row r="110" spans="1:10" ht="66" hidden="1">
      <c r="A110" s="37" t="s">
        <v>105</v>
      </c>
      <c r="B110" s="53">
        <v>70</v>
      </c>
      <c r="C110" s="53">
        <v>0</v>
      </c>
      <c r="D110" s="53" t="s">
        <v>126</v>
      </c>
      <c r="E110" s="53">
        <v>130</v>
      </c>
      <c r="F110" s="35" t="s">
        <v>30</v>
      </c>
      <c r="G110" s="35" t="s">
        <v>30</v>
      </c>
      <c r="H110" s="35" t="s">
        <v>102</v>
      </c>
      <c r="I110" s="35" t="s">
        <v>103</v>
      </c>
      <c r="J110" s="36"/>
    </row>
    <row r="111" spans="1:10" ht="16.5">
      <c r="A111" s="49" t="s">
        <v>22</v>
      </c>
      <c r="B111" s="59">
        <v>70</v>
      </c>
      <c r="C111" s="59">
        <v>0</v>
      </c>
      <c r="D111" s="59" t="s">
        <v>126</v>
      </c>
      <c r="E111" s="59">
        <v>130</v>
      </c>
      <c r="F111" s="39" t="s">
        <v>133</v>
      </c>
      <c r="G111" s="39" t="s">
        <v>134</v>
      </c>
      <c r="H111" s="39"/>
      <c r="I111" s="39"/>
      <c r="J111" s="40">
        <f>J118+J123+J126+J129+J133+J136+J139+J112+J115</f>
        <v>6966290.03</v>
      </c>
    </row>
    <row r="112" spans="1:10" ht="49.5">
      <c r="A112" s="37" t="s">
        <v>239</v>
      </c>
      <c r="B112" s="52">
        <v>70</v>
      </c>
      <c r="C112" s="52">
        <v>0</v>
      </c>
      <c r="D112" s="52" t="s">
        <v>126</v>
      </c>
      <c r="E112" s="53">
        <v>130</v>
      </c>
      <c r="F112" s="35" t="s">
        <v>133</v>
      </c>
      <c r="G112" s="35" t="s">
        <v>134</v>
      </c>
      <c r="H112" s="35" t="s">
        <v>241</v>
      </c>
      <c r="I112" s="35"/>
      <c r="J112" s="36">
        <f>J113</f>
        <v>2407297.74</v>
      </c>
    </row>
    <row r="113" spans="1:10" ht="49.5">
      <c r="A113" s="37" t="s">
        <v>53</v>
      </c>
      <c r="B113" s="52">
        <v>70</v>
      </c>
      <c r="C113" s="52">
        <v>0</v>
      </c>
      <c r="D113" s="52" t="s">
        <v>126</v>
      </c>
      <c r="E113" s="53">
        <v>130</v>
      </c>
      <c r="F113" s="35" t="s">
        <v>133</v>
      </c>
      <c r="G113" s="35" t="s">
        <v>134</v>
      </c>
      <c r="H113" s="35" t="s">
        <v>241</v>
      </c>
      <c r="I113" s="35" t="s">
        <v>51</v>
      </c>
      <c r="J113" s="36">
        <f>J114</f>
        <v>2407297.74</v>
      </c>
    </row>
    <row r="114" spans="1:11" ht="16.5">
      <c r="A114" s="37" t="s">
        <v>99</v>
      </c>
      <c r="B114" s="52">
        <v>70</v>
      </c>
      <c r="C114" s="52">
        <v>0</v>
      </c>
      <c r="D114" s="52" t="s">
        <v>126</v>
      </c>
      <c r="E114" s="35" t="s">
        <v>100</v>
      </c>
      <c r="F114" s="35" t="s">
        <v>133</v>
      </c>
      <c r="G114" s="35" t="s">
        <v>134</v>
      </c>
      <c r="H114" s="35" t="s">
        <v>241</v>
      </c>
      <c r="I114" s="35" t="s">
        <v>96</v>
      </c>
      <c r="J114" s="36">
        <v>2407297.74</v>
      </c>
      <c r="K114" s="25">
        <v>2407297.74</v>
      </c>
    </row>
    <row r="115" spans="1:10" ht="33">
      <c r="A115" s="37" t="s">
        <v>240</v>
      </c>
      <c r="B115" s="52">
        <v>70</v>
      </c>
      <c r="C115" s="52">
        <v>0</v>
      </c>
      <c r="D115" s="52" t="s">
        <v>126</v>
      </c>
      <c r="E115" s="53">
        <v>130</v>
      </c>
      <c r="F115" s="35" t="s">
        <v>133</v>
      </c>
      <c r="G115" s="35" t="s">
        <v>134</v>
      </c>
      <c r="H115" s="35" t="s">
        <v>242</v>
      </c>
      <c r="I115" s="35"/>
      <c r="J115" s="36">
        <f>J116</f>
        <v>126700</v>
      </c>
    </row>
    <row r="116" spans="1:10" ht="49.5">
      <c r="A116" s="37" t="s">
        <v>53</v>
      </c>
      <c r="B116" s="52">
        <v>70</v>
      </c>
      <c r="C116" s="52">
        <v>0</v>
      </c>
      <c r="D116" s="52" t="s">
        <v>126</v>
      </c>
      <c r="E116" s="53">
        <v>130</v>
      </c>
      <c r="F116" s="35" t="s">
        <v>133</v>
      </c>
      <c r="G116" s="35" t="s">
        <v>134</v>
      </c>
      <c r="H116" s="35" t="s">
        <v>242</v>
      </c>
      <c r="I116" s="35" t="s">
        <v>51</v>
      </c>
      <c r="J116" s="36">
        <f>J117</f>
        <v>126700</v>
      </c>
    </row>
    <row r="117" spans="1:11" ht="16.5">
      <c r="A117" s="37" t="s">
        <v>99</v>
      </c>
      <c r="B117" s="52">
        <v>70</v>
      </c>
      <c r="C117" s="52">
        <v>0</v>
      </c>
      <c r="D117" s="52" t="s">
        <v>126</v>
      </c>
      <c r="E117" s="35" t="s">
        <v>100</v>
      </c>
      <c r="F117" s="35" t="s">
        <v>133</v>
      </c>
      <c r="G117" s="35" t="s">
        <v>134</v>
      </c>
      <c r="H117" s="35" t="s">
        <v>242</v>
      </c>
      <c r="I117" s="35" t="s">
        <v>96</v>
      </c>
      <c r="J117" s="36">
        <v>126700</v>
      </c>
      <c r="K117" s="25">
        <v>126700</v>
      </c>
    </row>
    <row r="118" spans="1:10" ht="49.5">
      <c r="A118" s="37" t="s">
        <v>73</v>
      </c>
      <c r="B118" s="52">
        <v>70</v>
      </c>
      <c r="C118" s="52">
        <v>0</v>
      </c>
      <c r="D118" s="52" t="s">
        <v>126</v>
      </c>
      <c r="E118" s="53">
        <v>130</v>
      </c>
      <c r="F118" s="35" t="s">
        <v>133</v>
      </c>
      <c r="G118" s="35" t="s">
        <v>134</v>
      </c>
      <c r="H118" s="35" t="s">
        <v>159</v>
      </c>
      <c r="I118" s="35"/>
      <c r="J118" s="36">
        <f>J121+J119</f>
        <v>332359.28</v>
      </c>
    </row>
    <row r="119" spans="1:10" ht="33">
      <c r="A119" s="34" t="s">
        <v>5</v>
      </c>
      <c r="B119" s="52">
        <v>70</v>
      </c>
      <c r="C119" s="52">
        <v>0</v>
      </c>
      <c r="D119" s="52" t="s">
        <v>126</v>
      </c>
      <c r="E119" s="52">
        <v>130</v>
      </c>
      <c r="F119" s="35" t="s">
        <v>133</v>
      </c>
      <c r="G119" s="35" t="s">
        <v>134</v>
      </c>
      <c r="H119" s="35" t="s">
        <v>159</v>
      </c>
      <c r="I119" s="35" t="s">
        <v>33</v>
      </c>
      <c r="J119" s="36">
        <f>J120</f>
        <v>332359.28</v>
      </c>
    </row>
    <row r="120" spans="1:10" ht="32.25" customHeight="1">
      <c r="A120" s="34" t="s">
        <v>6</v>
      </c>
      <c r="B120" s="52">
        <v>70</v>
      </c>
      <c r="C120" s="52">
        <v>0</v>
      </c>
      <c r="D120" s="52" t="s">
        <v>126</v>
      </c>
      <c r="E120" s="52">
        <v>130</v>
      </c>
      <c r="F120" s="35" t="s">
        <v>133</v>
      </c>
      <c r="G120" s="35" t="s">
        <v>134</v>
      </c>
      <c r="H120" s="35" t="s">
        <v>159</v>
      </c>
      <c r="I120" s="35" t="s">
        <v>34</v>
      </c>
      <c r="J120" s="36">
        <f>261200+47159.28+24000</f>
        <v>332359.28</v>
      </c>
    </row>
    <row r="121" spans="1:10" ht="49.5" hidden="1">
      <c r="A121" s="37" t="s">
        <v>53</v>
      </c>
      <c r="B121" s="52">
        <v>70</v>
      </c>
      <c r="C121" s="52">
        <v>0</v>
      </c>
      <c r="D121" s="52" t="s">
        <v>126</v>
      </c>
      <c r="E121" s="53">
        <v>130</v>
      </c>
      <c r="F121" s="35" t="s">
        <v>133</v>
      </c>
      <c r="G121" s="35" t="s">
        <v>134</v>
      </c>
      <c r="H121" s="35" t="s">
        <v>159</v>
      </c>
      <c r="I121" s="35" t="s">
        <v>51</v>
      </c>
      <c r="J121" s="36">
        <f>J122</f>
        <v>0</v>
      </c>
    </row>
    <row r="122" spans="1:10" ht="16.5" hidden="1">
      <c r="A122" s="37" t="s">
        <v>99</v>
      </c>
      <c r="B122" s="52">
        <v>70</v>
      </c>
      <c r="C122" s="52">
        <v>0</v>
      </c>
      <c r="D122" s="52" t="s">
        <v>126</v>
      </c>
      <c r="E122" s="35" t="s">
        <v>100</v>
      </c>
      <c r="F122" s="35" t="s">
        <v>133</v>
      </c>
      <c r="G122" s="35" t="s">
        <v>134</v>
      </c>
      <c r="H122" s="35" t="s">
        <v>159</v>
      </c>
      <c r="I122" s="35" t="s">
        <v>96</v>
      </c>
      <c r="J122" s="26"/>
    </row>
    <row r="123" spans="1:10" ht="49.5">
      <c r="A123" s="37" t="s">
        <v>74</v>
      </c>
      <c r="B123" s="58">
        <v>70</v>
      </c>
      <c r="C123" s="58">
        <v>0</v>
      </c>
      <c r="D123" s="58" t="s">
        <v>126</v>
      </c>
      <c r="E123" s="53">
        <v>130</v>
      </c>
      <c r="F123" s="35" t="s">
        <v>133</v>
      </c>
      <c r="G123" s="35" t="s">
        <v>134</v>
      </c>
      <c r="H123" s="35" t="s">
        <v>160</v>
      </c>
      <c r="I123" s="35"/>
      <c r="J123" s="36">
        <f>J124</f>
        <v>142833.01</v>
      </c>
    </row>
    <row r="124" spans="1:10" ht="33">
      <c r="A124" s="34" t="s">
        <v>5</v>
      </c>
      <c r="B124" s="52">
        <v>70</v>
      </c>
      <c r="C124" s="52">
        <v>0</v>
      </c>
      <c r="D124" s="52" t="s">
        <v>126</v>
      </c>
      <c r="E124" s="52">
        <v>130</v>
      </c>
      <c r="F124" s="35" t="s">
        <v>133</v>
      </c>
      <c r="G124" s="35" t="s">
        <v>134</v>
      </c>
      <c r="H124" s="35" t="s">
        <v>160</v>
      </c>
      <c r="I124" s="35" t="s">
        <v>33</v>
      </c>
      <c r="J124" s="36">
        <f>J125</f>
        <v>142833.01</v>
      </c>
    </row>
    <row r="125" spans="1:10" ht="33">
      <c r="A125" s="34" t="s">
        <v>6</v>
      </c>
      <c r="B125" s="52">
        <v>70</v>
      </c>
      <c r="C125" s="52">
        <v>0</v>
      </c>
      <c r="D125" s="52" t="s">
        <v>126</v>
      </c>
      <c r="E125" s="52">
        <v>130</v>
      </c>
      <c r="F125" s="35" t="s">
        <v>133</v>
      </c>
      <c r="G125" s="35" t="s">
        <v>134</v>
      </c>
      <c r="H125" s="35" t="s">
        <v>160</v>
      </c>
      <c r="I125" s="35" t="s">
        <v>34</v>
      </c>
      <c r="J125" s="36">
        <v>142833.01</v>
      </c>
    </row>
    <row r="126" spans="1:10" ht="16.5">
      <c r="A126" s="34" t="s">
        <v>76</v>
      </c>
      <c r="B126" s="52">
        <v>70</v>
      </c>
      <c r="C126" s="52">
        <v>0</v>
      </c>
      <c r="D126" s="52" t="s">
        <v>126</v>
      </c>
      <c r="E126" s="52">
        <v>130</v>
      </c>
      <c r="F126" s="35" t="s">
        <v>133</v>
      </c>
      <c r="G126" s="35" t="s">
        <v>134</v>
      </c>
      <c r="H126" s="35" t="s">
        <v>161</v>
      </c>
      <c r="I126" s="35"/>
      <c r="J126" s="36">
        <f>J127</f>
        <v>3217100</v>
      </c>
    </row>
    <row r="127" spans="1:10" ht="16.5">
      <c r="A127" s="34" t="s">
        <v>7</v>
      </c>
      <c r="B127" s="52">
        <v>70</v>
      </c>
      <c r="C127" s="52">
        <v>0</v>
      </c>
      <c r="D127" s="52" t="s">
        <v>126</v>
      </c>
      <c r="E127" s="52">
        <v>130</v>
      </c>
      <c r="F127" s="35" t="s">
        <v>133</v>
      </c>
      <c r="G127" s="35" t="s">
        <v>134</v>
      </c>
      <c r="H127" s="35" t="s">
        <v>161</v>
      </c>
      <c r="I127" s="35">
        <v>800</v>
      </c>
      <c r="J127" s="36">
        <f>J128</f>
        <v>3217100</v>
      </c>
    </row>
    <row r="128" spans="1:11" ht="49.5">
      <c r="A128" s="34" t="s">
        <v>18</v>
      </c>
      <c r="B128" s="52">
        <v>70</v>
      </c>
      <c r="C128" s="52">
        <v>0</v>
      </c>
      <c r="D128" s="52" t="s">
        <v>126</v>
      </c>
      <c r="E128" s="52">
        <v>130</v>
      </c>
      <c r="F128" s="35" t="s">
        <v>133</v>
      </c>
      <c r="G128" s="35" t="s">
        <v>134</v>
      </c>
      <c r="H128" s="35" t="s">
        <v>161</v>
      </c>
      <c r="I128" s="35">
        <v>810</v>
      </c>
      <c r="J128" s="36">
        <f>3500000-156200-126700</f>
        <v>3217100</v>
      </c>
      <c r="K128" s="25">
        <v>-126700</v>
      </c>
    </row>
    <row r="129" spans="1:10" ht="33">
      <c r="A129" s="34" t="s">
        <v>79</v>
      </c>
      <c r="B129" s="52">
        <v>70</v>
      </c>
      <c r="C129" s="52">
        <v>0</v>
      </c>
      <c r="D129" s="52" t="s">
        <v>126</v>
      </c>
      <c r="E129" s="52">
        <v>130</v>
      </c>
      <c r="F129" s="35" t="s">
        <v>133</v>
      </c>
      <c r="G129" s="35" t="s">
        <v>134</v>
      </c>
      <c r="H129" s="35" t="s">
        <v>162</v>
      </c>
      <c r="I129" s="35"/>
      <c r="J129" s="36">
        <f>J130</f>
        <v>240000</v>
      </c>
    </row>
    <row r="130" spans="1:10" ht="33">
      <c r="A130" s="34" t="s">
        <v>5</v>
      </c>
      <c r="B130" s="52">
        <v>70</v>
      </c>
      <c r="C130" s="52">
        <v>0</v>
      </c>
      <c r="D130" s="52" t="s">
        <v>126</v>
      </c>
      <c r="E130" s="52">
        <v>130</v>
      </c>
      <c r="F130" s="35" t="s">
        <v>133</v>
      </c>
      <c r="G130" s="35" t="s">
        <v>134</v>
      </c>
      <c r="H130" s="35" t="s">
        <v>162</v>
      </c>
      <c r="I130" s="35" t="s">
        <v>33</v>
      </c>
      <c r="J130" s="36">
        <f>J131</f>
        <v>240000</v>
      </c>
    </row>
    <row r="131" spans="1:10" ht="33">
      <c r="A131" s="34" t="s">
        <v>6</v>
      </c>
      <c r="B131" s="52">
        <v>70</v>
      </c>
      <c r="C131" s="52">
        <v>0</v>
      </c>
      <c r="D131" s="52" t="s">
        <v>126</v>
      </c>
      <c r="E131" s="52">
        <v>130</v>
      </c>
      <c r="F131" s="35" t="s">
        <v>133</v>
      </c>
      <c r="G131" s="35" t="s">
        <v>134</v>
      </c>
      <c r="H131" s="35" t="s">
        <v>162</v>
      </c>
      <c r="I131" s="35" t="s">
        <v>34</v>
      </c>
      <c r="J131" s="36">
        <v>240000</v>
      </c>
    </row>
    <row r="132" spans="1:10" ht="33" hidden="1">
      <c r="A132" s="34" t="s">
        <v>49</v>
      </c>
      <c r="B132" s="52">
        <v>70</v>
      </c>
      <c r="C132" s="52">
        <v>0</v>
      </c>
      <c r="D132" s="52" t="s">
        <v>126</v>
      </c>
      <c r="E132" s="52">
        <v>130</v>
      </c>
      <c r="F132" s="35" t="s">
        <v>133</v>
      </c>
      <c r="G132" s="35" t="s">
        <v>134</v>
      </c>
      <c r="H132" s="35" t="s">
        <v>78</v>
      </c>
      <c r="I132" s="35" t="s">
        <v>48</v>
      </c>
      <c r="J132" s="36">
        <v>240000</v>
      </c>
    </row>
    <row r="133" spans="1:10" ht="33" hidden="1">
      <c r="A133" s="34" t="s">
        <v>77</v>
      </c>
      <c r="B133" s="52">
        <v>70</v>
      </c>
      <c r="C133" s="52">
        <v>0</v>
      </c>
      <c r="D133" s="52" t="s">
        <v>126</v>
      </c>
      <c r="E133" s="52">
        <v>130</v>
      </c>
      <c r="F133" s="35" t="s">
        <v>133</v>
      </c>
      <c r="G133" s="35" t="s">
        <v>134</v>
      </c>
      <c r="H133" s="35" t="s">
        <v>80</v>
      </c>
      <c r="I133" s="35"/>
      <c r="J133" s="36">
        <f>J134</f>
        <v>0</v>
      </c>
    </row>
    <row r="134" spans="1:10" ht="16.5" hidden="1">
      <c r="A134" s="34" t="s">
        <v>7</v>
      </c>
      <c r="B134" s="52">
        <v>70</v>
      </c>
      <c r="C134" s="52">
        <v>0</v>
      </c>
      <c r="D134" s="52" t="s">
        <v>126</v>
      </c>
      <c r="E134" s="52">
        <v>130</v>
      </c>
      <c r="F134" s="35" t="s">
        <v>133</v>
      </c>
      <c r="G134" s="35" t="s">
        <v>134</v>
      </c>
      <c r="H134" s="35" t="s">
        <v>80</v>
      </c>
      <c r="I134" s="35">
        <v>800</v>
      </c>
      <c r="J134" s="36">
        <f>J135</f>
        <v>0</v>
      </c>
    </row>
    <row r="135" spans="1:10" ht="49.5" hidden="1">
      <c r="A135" s="34" t="s">
        <v>18</v>
      </c>
      <c r="B135" s="52">
        <v>70</v>
      </c>
      <c r="C135" s="52">
        <v>0</v>
      </c>
      <c r="D135" s="52" t="s">
        <v>126</v>
      </c>
      <c r="E135" s="52">
        <v>130</v>
      </c>
      <c r="F135" s="35" t="s">
        <v>133</v>
      </c>
      <c r="G135" s="35" t="s">
        <v>134</v>
      </c>
      <c r="H135" s="35" t="s">
        <v>80</v>
      </c>
      <c r="I135" s="35">
        <v>810</v>
      </c>
      <c r="J135" s="36"/>
    </row>
    <row r="136" spans="1:10" ht="16.5" hidden="1">
      <c r="A136" s="37" t="s">
        <v>87</v>
      </c>
      <c r="B136" s="53">
        <v>70</v>
      </c>
      <c r="C136" s="53">
        <v>0</v>
      </c>
      <c r="D136" s="53" t="s">
        <v>126</v>
      </c>
      <c r="E136" s="53">
        <v>130</v>
      </c>
      <c r="F136" s="35" t="s">
        <v>133</v>
      </c>
      <c r="G136" s="35" t="s">
        <v>134</v>
      </c>
      <c r="H136" s="35" t="s">
        <v>88</v>
      </c>
      <c r="I136" s="35"/>
      <c r="J136" s="36">
        <f>J137</f>
        <v>0</v>
      </c>
    </row>
    <row r="137" spans="1:10" ht="16.5" hidden="1">
      <c r="A137" s="34" t="s">
        <v>7</v>
      </c>
      <c r="B137" s="52">
        <v>70</v>
      </c>
      <c r="C137" s="52">
        <v>0</v>
      </c>
      <c r="D137" s="52" t="s">
        <v>126</v>
      </c>
      <c r="E137" s="52">
        <v>130</v>
      </c>
      <c r="F137" s="35" t="s">
        <v>133</v>
      </c>
      <c r="G137" s="35" t="s">
        <v>134</v>
      </c>
      <c r="H137" s="35" t="s">
        <v>88</v>
      </c>
      <c r="I137" s="35">
        <v>800</v>
      </c>
      <c r="J137" s="36">
        <f>J138</f>
        <v>0</v>
      </c>
    </row>
    <row r="138" spans="1:10" ht="49.5" hidden="1">
      <c r="A138" s="34" t="s">
        <v>18</v>
      </c>
      <c r="B138" s="52">
        <v>70</v>
      </c>
      <c r="C138" s="52">
        <v>0</v>
      </c>
      <c r="D138" s="52" t="s">
        <v>126</v>
      </c>
      <c r="E138" s="52">
        <v>130</v>
      </c>
      <c r="F138" s="35" t="s">
        <v>133</v>
      </c>
      <c r="G138" s="35" t="s">
        <v>134</v>
      </c>
      <c r="H138" s="35" t="s">
        <v>88</v>
      </c>
      <c r="I138" s="35">
        <v>810</v>
      </c>
      <c r="J138" s="36"/>
    </row>
    <row r="139" spans="1:10" ht="33">
      <c r="A139" s="34" t="s">
        <v>112</v>
      </c>
      <c r="B139" s="52">
        <v>70</v>
      </c>
      <c r="C139" s="52">
        <v>0</v>
      </c>
      <c r="D139" s="52" t="s">
        <v>126</v>
      </c>
      <c r="E139" s="52">
        <v>130</v>
      </c>
      <c r="F139" s="35" t="s">
        <v>133</v>
      </c>
      <c r="G139" s="35" t="s">
        <v>134</v>
      </c>
      <c r="H139" s="35" t="s">
        <v>163</v>
      </c>
      <c r="I139" s="35"/>
      <c r="J139" s="36">
        <f>J140+J143</f>
        <v>500000</v>
      </c>
    </row>
    <row r="140" spans="1:10" ht="33" hidden="1">
      <c r="A140" s="34" t="s">
        <v>5</v>
      </c>
      <c r="B140" s="52">
        <v>70</v>
      </c>
      <c r="C140" s="52">
        <v>0</v>
      </c>
      <c r="D140" s="52" t="s">
        <v>126</v>
      </c>
      <c r="E140" s="52">
        <v>130</v>
      </c>
      <c r="F140" s="35" t="s">
        <v>133</v>
      </c>
      <c r="G140" s="35" t="s">
        <v>134</v>
      </c>
      <c r="H140" s="35" t="s">
        <v>111</v>
      </c>
      <c r="I140" s="35" t="s">
        <v>33</v>
      </c>
      <c r="J140" s="36">
        <f>J141</f>
        <v>0</v>
      </c>
    </row>
    <row r="141" spans="1:10" ht="33" hidden="1">
      <c r="A141" s="34" t="s">
        <v>6</v>
      </c>
      <c r="B141" s="52">
        <v>70</v>
      </c>
      <c r="C141" s="52">
        <v>0</v>
      </c>
      <c r="D141" s="52" t="s">
        <v>126</v>
      </c>
      <c r="E141" s="52">
        <v>130</v>
      </c>
      <c r="F141" s="35" t="s">
        <v>133</v>
      </c>
      <c r="G141" s="35" t="s">
        <v>134</v>
      </c>
      <c r="H141" s="35" t="s">
        <v>111</v>
      </c>
      <c r="I141" s="35" t="s">
        <v>34</v>
      </c>
      <c r="J141" s="36">
        <f>J142</f>
        <v>0</v>
      </c>
    </row>
    <row r="142" spans="1:10" ht="33" hidden="1">
      <c r="A142" s="34" t="s">
        <v>49</v>
      </c>
      <c r="B142" s="52">
        <v>70</v>
      </c>
      <c r="C142" s="52">
        <v>0</v>
      </c>
      <c r="D142" s="52" t="s">
        <v>126</v>
      </c>
      <c r="E142" s="52">
        <v>130</v>
      </c>
      <c r="F142" s="35" t="s">
        <v>133</v>
      </c>
      <c r="G142" s="35" t="s">
        <v>134</v>
      </c>
      <c r="H142" s="35" t="s">
        <v>111</v>
      </c>
      <c r="I142" s="35" t="s">
        <v>48</v>
      </c>
      <c r="J142" s="36"/>
    </row>
    <row r="143" spans="1:10" ht="33">
      <c r="A143" s="34" t="s">
        <v>5</v>
      </c>
      <c r="B143" s="52">
        <v>70</v>
      </c>
      <c r="C143" s="52">
        <v>0</v>
      </c>
      <c r="D143" s="52" t="s">
        <v>126</v>
      </c>
      <c r="E143" s="52">
        <v>130</v>
      </c>
      <c r="F143" s="35" t="s">
        <v>133</v>
      </c>
      <c r="G143" s="35" t="s">
        <v>134</v>
      </c>
      <c r="H143" s="35" t="s">
        <v>163</v>
      </c>
      <c r="I143" s="35" t="s">
        <v>33</v>
      </c>
      <c r="J143" s="36">
        <f>J144</f>
        <v>500000</v>
      </c>
    </row>
    <row r="144" spans="1:10" ht="33">
      <c r="A144" s="34" t="s">
        <v>6</v>
      </c>
      <c r="B144" s="52">
        <v>70</v>
      </c>
      <c r="C144" s="52">
        <v>0</v>
      </c>
      <c r="D144" s="52" t="s">
        <v>126</v>
      </c>
      <c r="E144" s="52">
        <v>130</v>
      </c>
      <c r="F144" s="35" t="s">
        <v>133</v>
      </c>
      <c r="G144" s="35" t="s">
        <v>134</v>
      </c>
      <c r="H144" s="35" t="s">
        <v>163</v>
      </c>
      <c r="I144" s="35" t="s">
        <v>34</v>
      </c>
      <c r="J144" s="36">
        <v>500000</v>
      </c>
    </row>
    <row r="145" spans="1:10" ht="16.5">
      <c r="A145" s="49" t="s">
        <v>23</v>
      </c>
      <c r="B145" s="59">
        <v>70</v>
      </c>
      <c r="C145" s="59">
        <v>0</v>
      </c>
      <c r="D145" s="59" t="s">
        <v>126</v>
      </c>
      <c r="E145" s="59">
        <v>130</v>
      </c>
      <c r="F145" s="39" t="s">
        <v>133</v>
      </c>
      <c r="G145" s="39" t="s">
        <v>127</v>
      </c>
      <c r="H145" s="39"/>
      <c r="I145" s="39"/>
      <c r="J145" s="40">
        <f>J150+J159+J165+J168+J171+J177+J146+J162+J180+J183</f>
        <v>13106883.71</v>
      </c>
    </row>
    <row r="146" spans="1:10" ht="33" hidden="1">
      <c r="A146" s="34" t="s">
        <v>112</v>
      </c>
      <c r="B146" s="52">
        <v>70</v>
      </c>
      <c r="C146" s="52">
        <v>0</v>
      </c>
      <c r="D146" s="52" t="s">
        <v>126</v>
      </c>
      <c r="E146" s="52">
        <v>130</v>
      </c>
      <c r="F146" s="52" t="s">
        <v>31</v>
      </c>
      <c r="G146" s="52" t="s">
        <v>31</v>
      </c>
      <c r="H146" s="35" t="s">
        <v>111</v>
      </c>
      <c r="I146" s="35"/>
      <c r="J146" s="36">
        <f>J147</f>
        <v>0</v>
      </c>
    </row>
    <row r="147" spans="1:10" ht="33" hidden="1">
      <c r="A147" s="34" t="s">
        <v>5</v>
      </c>
      <c r="B147" s="52">
        <v>70</v>
      </c>
      <c r="C147" s="52">
        <v>0</v>
      </c>
      <c r="D147" s="52" t="s">
        <v>126</v>
      </c>
      <c r="E147" s="52">
        <v>130</v>
      </c>
      <c r="F147" s="52" t="s">
        <v>31</v>
      </c>
      <c r="G147" s="52" t="s">
        <v>31</v>
      </c>
      <c r="H147" s="35" t="s">
        <v>111</v>
      </c>
      <c r="I147" s="35" t="s">
        <v>33</v>
      </c>
      <c r="J147" s="36">
        <f>J148</f>
        <v>0</v>
      </c>
    </row>
    <row r="148" spans="1:10" ht="33" hidden="1">
      <c r="A148" s="34" t="s">
        <v>6</v>
      </c>
      <c r="B148" s="52">
        <v>70</v>
      </c>
      <c r="C148" s="52">
        <v>0</v>
      </c>
      <c r="D148" s="52" t="s">
        <v>126</v>
      </c>
      <c r="E148" s="52">
        <v>130</v>
      </c>
      <c r="F148" s="52" t="s">
        <v>31</v>
      </c>
      <c r="G148" s="52" t="s">
        <v>31</v>
      </c>
      <c r="H148" s="35" t="s">
        <v>111</v>
      </c>
      <c r="I148" s="35" t="s">
        <v>34</v>
      </c>
      <c r="J148" s="36">
        <f>J149</f>
        <v>0</v>
      </c>
    </row>
    <row r="149" spans="1:10" ht="33" hidden="1">
      <c r="A149" s="34" t="s">
        <v>49</v>
      </c>
      <c r="B149" s="52">
        <v>70</v>
      </c>
      <c r="C149" s="52">
        <v>0</v>
      </c>
      <c r="D149" s="52" t="s">
        <v>126</v>
      </c>
      <c r="E149" s="52">
        <v>130</v>
      </c>
      <c r="F149" s="52" t="s">
        <v>31</v>
      </c>
      <c r="G149" s="52" t="s">
        <v>31</v>
      </c>
      <c r="H149" s="35" t="s">
        <v>111</v>
      </c>
      <c r="I149" s="35" t="s">
        <v>48</v>
      </c>
      <c r="J149" s="36"/>
    </row>
    <row r="150" spans="1:10" ht="16.5">
      <c r="A150" s="34" t="s">
        <v>24</v>
      </c>
      <c r="B150" s="52">
        <v>70</v>
      </c>
      <c r="C150" s="52">
        <v>0</v>
      </c>
      <c r="D150" s="52" t="s">
        <v>126</v>
      </c>
      <c r="E150" s="52">
        <v>130</v>
      </c>
      <c r="F150" s="35" t="s">
        <v>133</v>
      </c>
      <c r="G150" s="35" t="s">
        <v>127</v>
      </c>
      <c r="H150" s="35" t="s">
        <v>164</v>
      </c>
      <c r="I150" s="35"/>
      <c r="J150" s="36">
        <f>J153+J156+J158</f>
        <v>6200000</v>
      </c>
    </row>
    <row r="151" spans="1:10" ht="33" hidden="1">
      <c r="A151" s="34" t="s">
        <v>5</v>
      </c>
      <c r="B151" s="52">
        <v>70</v>
      </c>
      <c r="C151" s="52">
        <v>0</v>
      </c>
      <c r="D151" s="52" t="s">
        <v>126</v>
      </c>
      <c r="E151" s="52">
        <v>130</v>
      </c>
      <c r="F151" s="52" t="s">
        <v>133</v>
      </c>
      <c r="G151" s="52" t="s">
        <v>127</v>
      </c>
      <c r="H151" s="35" t="s">
        <v>65</v>
      </c>
      <c r="I151" s="35" t="s">
        <v>33</v>
      </c>
      <c r="J151" s="36">
        <f>J152</f>
        <v>0</v>
      </c>
    </row>
    <row r="152" spans="1:10" ht="33" hidden="1">
      <c r="A152" s="34" t="s">
        <v>6</v>
      </c>
      <c r="B152" s="52">
        <v>70</v>
      </c>
      <c r="C152" s="52">
        <v>0</v>
      </c>
      <c r="D152" s="52" t="s">
        <v>126</v>
      </c>
      <c r="E152" s="52">
        <v>130</v>
      </c>
      <c r="F152" s="52" t="s">
        <v>133</v>
      </c>
      <c r="G152" s="52" t="s">
        <v>127</v>
      </c>
      <c r="H152" s="35" t="s">
        <v>65</v>
      </c>
      <c r="I152" s="35" t="s">
        <v>34</v>
      </c>
      <c r="J152" s="36">
        <f>J153</f>
        <v>0</v>
      </c>
    </row>
    <row r="153" spans="1:10" ht="33" hidden="1">
      <c r="A153" s="34" t="s">
        <v>49</v>
      </c>
      <c r="B153" s="52">
        <v>70</v>
      </c>
      <c r="C153" s="52">
        <v>0</v>
      </c>
      <c r="D153" s="52" t="s">
        <v>126</v>
      </c>
      <c r="E153" s="52">
        <v>130</v>
      </c>
      <c r="F153" s="52" t="s">
        <v>133</v>
      </c>
      <c r="G153" s="52" t="s">
        <v>127</v>
      </c>
      <c r="H153" s="35" t="s">
        <v>65</v>
      </c>
      <c r="I153" s="35" t="s">
        <v>48</v>
      </c>
      <c r="J153" s="36"/>
    </row>
    <row r="154" spans="1:10" ht="49.5" hidden="1">
      <c r="A154" s="34" t="s">
        <v>53</v>
      </c>
      <c r="B154" s="52">
        <v>70</v>
      </c>
      <c r="C154" s="52">
        <v>0</v>
      </c>
      <c r="D154" s="52" t="s">
        <v>126</v>
      </c>
      <c r="E154" s="52">
        <v>130</v>
      </c>
      <c r="F154" s="52" t="s">
        <v>133</v>
      </c>
      <c r="G154" s="52" t="s">
        <v>127</v>
      </c>
      <c r="H154" s="35" t="s">
        <v>65</v>
      </c>
      <c r="I154" s="35" t="s">
        <v>51</v>
      </c>
      <c r="J154" s="36">
        <f>J155</f>
        <v>0</v>
      </c>
    </row>
    <row r="155" spans="1:10" ht="16.5" hidden="1">
      <c r="A155" s="34" t="s">
        <v>97</v>
      </c>
      <c r="B155" s="52">
        <v>70</v>
      </c>
      <c r="C155" s="52">
        <v>0</v>
      </c>
      <c r="D155" s="52" t="s">
        <v>126</v>
      </c>
      <c r="E155" s="52">
        <v>130</v>
      </c>
      <c r="F155" s="52" t="s">
        <v>133</v>
      </c>
      <c r="G155" s="52" t="s">
        <v>127</v>
      </c>
      <c r="H155" s="35" t="s">
        <v>65</v>
      </c>
      <c r="I155" s="35" t="s">
        <v>96</v>
      </c>
      <c r="J155" s="36">
        <f>J156</f>
        <v>0</v>
      </c>
    </row>
    <row r="156" spans="1:10" ht="33" hidden="1">
      <c r="A156" s="34" t="s">
        <v>98</v>
      </c>
      <c r="B156" s="52">
        <v>70</v>
      </c>
      <c r="C156" s="52">
        <v>0</v>
      </c>
      <c r="D156" s="52" t="s">
        <v>126</v>
      </c>
      <c r="E156" s="52">
        <v>130</v>
      </c>
      <c r="F156" s="52" t="s">
        <v>133</v>
      </c>
      <c r="G156" s="52" t="s">
        <v>127</v>
      </c>
      <c r="H156" s="35" t="s">
        <v>65</v>
      </c>
      <c r="I156" s="35" t="s">
        <v>52</v>
      </c>
      <c r="J156" s="36"/>
    </row>
    <row r="157" spans="1:10" ht="16.5">
      <c r="A157" s="34" t="s">
        <v>7</v>
      </c>
      <c r="B157" s="52">
        <v>70</v>
      </c>
      <c r="C157" s="52">
        <v>0</v>
      </c>
      <c r="D157" s="52" t="s">
        <v>126</v>
      </c>
      <c r="E157" s="52">
        <v>130</v>
      </c>
      <c r="F157" s="35" t="s">
        <v>133</v>
      </c>
      <c r="G157" s="35" t="s">
        <v>127</v>
      </c>
      <c r="H157" s="35" t="s">
        <v>164</v>
      </c>
      <c r="I157" s="35">
        <v>800</v>
      </c>
      <c r="J157" s="36">
        <f>J158</f>
        <v>6200000</v>
      </c>
    </row>
    <row r="158" spans="1:10" ht="49.5">
      <c r="A158" s="34" t="s">
        <v>18</v>
      </c>
      <c r="B158" s="52">
        <v>70</v>
      </c>
      <c r="C158" s="52">
        <v>0</v>
      </c>
      <c r="D158" s="52" t="s">
        <v>126</v>
      </c>
      <c r="E158" s="52">
        <v>130</v>
      </c>
      <c r="F158" s="35" t="s">
        <v>133</v>
      </c>
      <c r="G158" s="35" t="s">
        <v>127</v>
      </c>
      <c r="H158" s="35" t="s">
        <v>164</v>
      </c>
      <c r="I158" s="35">
        <v>810</v>
      </c>
      <c r="J158" s="36">
        <v>6200000</v>
      </c>
    </row>
    <row r="159" spans="1:10" ht="33">
      <c r="A159" s="34" t="s">
        <v>113</v>
      </c>
      <c r="B159" s="52">
        <v>70</v>
      </c>
      <c r="C159" s="52">
        <v>0</v>
      </c>
      <c r="D159" s="52" t="s">
        <v>126</v>
      </c>
      <c r="E159" s="52">
        <v>130</v>
      </c>
      <c r="F159" s="35" t="s">
        <v>133</v>
      </c>
      <c r="G159" s="35" t="s">
        <v>127</v>
      </c>
      <c r="H159" s="35" t="s">
        <v>165</v>
      </c>
      <c r="I159" s="35"/>
      <c r="J159" s="36">
        <f>J160</f>
        <v>1600000</v>
      </c>
    </row>
    <row r="160" spans="1:10" ht="16.5">
      <c r="A160" s="34" t="s">
        <v>7</v>
      </c>
      <c r="B160" s="52">
        <v>70</v>
      </c>
      <c r="C160" s="52">
        <v>0</v>
      </c>
      <c r="D160" s="52" t="s">
        <v>126</v>
      </c>
      <c r="E160" s="52">
        <v>130</v>
      </c>
      <c r="F160" s="35" t="s">
        <v>133</v>
      </c>
      <c r="G160" s="35" t="s">
        <v>127</v>
      </c>
      <c r="H160" s="35" t="s">
        <v>165</v>
      </c>
      <c r="I160" s="35">
        <v>800</v>
      </c>
      <c r="J160" s="36">
        <f>J161</f>
        <v>1600000</v>
      </c>
    </row>
    <row r="161" spans="1:10" ht="48" customHeight="1">
      <c r="A161" s="34" t="s">
        <v>18</v>
      </c>
      <c r="B161" s="52">
        <v>70</v>
      </c>
      <c r="C161" s="52">
        <v>0</v>
      </c>
      <c r="D161" s="52" t="s">
        <v>126</v>
      </c>
      <c r="E161" s="52">
        <v>130</v>
      </c>
      <c r="F161" s="35" t="s">
        <v>133</v>
      </c>
      <c r="G161" s="35" t="s">
        <v>127</v>
      </c>
      <c r="H161" s="35" t="s">
        <v>165</v>
      </c>
      <c r="I161" s="35">
        <v>810</v>
      </c>
      <c r="J161" s="36">
        <v>1600000</v>
      </c>
    </row>
    <row r="162" spans="1:11" ht="49.5" hidden="1">
      <c r="A162" s="34" t="s">
        <v>121</v>
      </c>
      <c r="B162" s="52">
        <v>70</v>
      </c>
      <c r="C162" s="52">
        <v>0</v>
      </c>
      <c r="D162" s="52" t="s">
        <v>126</v>
      </c>
      <c r="E162" s="52">
        <v>130</v>
      </c>
      <c r="F162" s="35" t="s">
        <v>133</v>
      </c>
      <c r="G162" s="35" t="s">
        <v>127</v>
      </c>
      <c r="H162" s="35" t="s">
        <v>166</v>
      </c>
      <c r="I162" s="35"/>
      <c r="J162" s="36">
        <f>J163</f>
        <v>0</v>
      </c>
      <c r="K162" s="1"/>
    </row>
    <row r="163" spans="1:11" ht="16.5" hidden="1">
      <c r="A163" s="34" t="s">
        <v>7</v>
      </c>
      <c r="B163" s="52">
        <v>70</v>
      </c>
      <c r="C163" s="52">
        <v>0</v>
      </c>
      <c r="D163" s="52" t="s">
        <v>126</v>
      </c>
      <c r="E163" s="52">
        <v>130</v>
      </c>
      <c r="F163" s="35" t="s">
        <v>133</v>
      </c>
      <c r="G163" s="35" t="s">
        <v>127</v>
      </c>
      <c r="H163" s="35" t="s">
        <v>166</v>
      </c>
      <c r="I163" s="35">
        <v>800</v>
      </c>
      <c r="J163" s="36">
        <f>J164</f>
        <v>0</v>
      </c>
      <c r="K163" s="1"/>
    </row>
    <row r="164" spans="1:11" ht="49.5" hidden="1">
      <c r="A164" s="34" t="s">
        <v>18</v>
      </c>
      <c r="B164" s="52">
        <v>70</v>
      </c>
      <c r="C164" s="52">
        <v>0</v>
      </c>
      <c r="D164" s="52" t="s">
        <v>126</v>
      </c>
      <c r="E164" s="52">
        <v>130</v>
      </c>
      <c r="F164" s="35" t="s">
        <v>133</v>
      </c>
      <c r="G164" s="35" t="s">
        <v>127</v>
      </c>
      <c r="H164" s="35" t="s">
        <v>166</v>
      </c>
      <c r="I164" s="35">
        <v>810</v>
      </c>
      <c r="J164" s="36">
        <v>0</v>
      </c>
      <c r="K164" s="1"/>
    </row>
    <row r="165" spans="1:10" s="25" customFormat="1" ht="16.5">
      <c r="A165" s="34" t="s">
        <v>66</v>
      </c>
      <c r="B165" s="52">
        <v>70</v>
      </c>
      <c r="C165" s="52">
        <v>0</v>
      </c>
      <c r="D165" s="52" t="s">
        <v>126</v>
      </c>
      <c r="E165" s="52">
        <v>130</v>
      </c>
      <c r="F165" s="35" t="s">
        <v>133</v>
      </c>
      <c r="G165" s="35" t="s">
        <v>127</v>
      </c>
      <c r="H165" s="35" t="s">
        <v>167</v>
      </c>
      <c r="I165" s="35"/>
      <c r="J165" s="36">
        <f>J166</f>
        <v>490000</v>
      </c>
    </row>
    <row r="166" spans="1:10" s="25" customFormat="1" ht="16.5">
      <c r="A166" s="34" t="s">
        <v>7</v>
      </c>
      <c r="B166" s="52">
        <v>70</v>
      </c>
      <c r="C166" s="52">
        <v>0</v>
      </c>
      <c r="D166" s="52" t="s">
        <v>126</v>
      </c>
      <c r="E166" s="52">
        <v>130</v>
      </c>
      <c r="F166" s="35" t="s">
        <v>133</v>
      </c>
      <c r="G166" s="35" t="s">
        <v>127</v>
      </c>
      <c r="H166" s="35" t="s">
        <v>167</v>
      </c>
      <c r="I166" s="35">
        <v>800</v>
      </c>
      <c r="J166" s="36">
        <f>J167</f>
        <v>490000</v>
      </c>
    </row>
    <row r="167" spans="1:10" ht="49.5">
      <c r="A167" s="34" t="s">
        <v>18</v>
      </c>
      <c r="B167" s="52">
        <v>70</v>
      </c>
      <c r="C167" s="52">
        <v>0</v>
      </c>
      <c r="D167" s="52" t="s">
        <v>126</v>
      </c>
      <c r="E167" s="52">
        <v>130</v>
      </c>
      <c r="F167" s="35" t="s">
        <v>133</v>
      </c>
      <c r="G167" s="35" t="s">
        <v>127</v>
      </c>
      <c r="H167" s="35" t="s">
        <v>167</v>
      </c>
      <c r="I167" s="35">
        <v>810</v>
      </c>
      <c r="J167" s="36">
        <v>490000</v>
      </c>
    </row>
    <row r="168" spans="1:10" ht="16.5">
      <c r="A168" s="34" t="s">
        <v>67</v>
      </c>
      <c r="B168" s="52">
        <v>70</v>
      </c>
      <c r="C168" s="52">
        <v>0</v>
      </c>
      <c r="D168" s="52" t="s">
        <v>126</v>
      </c>
      <c r="E168" s="52">
        <v>130</v>
      </c>
      <c r="F168" s="35" t="s">
        <v>133</v>
      </c>
      <c r="G168" s="35" t="s">
        <v>127</v>
      </c>
      <c r="H168" s="35" t="s">
        <v>168</v>
      </c>
      <c r="I168" s="35"/>
      <c r="J168" s="36">
        <f>J169</f>
        <v>230000</v>
      </c>
    </row>
    <row r="169" spans="1:10" ht="16.5">
      <c r="A169" s="34" t="s">
        <v>7</v>
      </c>
      <c r="B169" s="52">
        <v>70</v>
      </c>
      <c r="C169" s="52">
        <v>0</v>
      </c>
      <c r="D169" s="52" t="s">
        <v>126</v>
      </c>
      <c r="E169" s="52">
        <v>130</v>
      </c>
      <c r="F169" s="35" t="s">
        <v>133</v>
      </c>
      <c r="G169" s="35" t="s">
        <v>127</v>
      </c>
      <c r="H169" s="35" t="s">
        <v>168</v>
      </c>
      <c r="I169" s="35">
        <v>800</v>
      </c>
      <c r="J169" s="36">
        <f>J170</f>
        <v>230000</v>
      </c>
    </row>
    <row r="170" spans="1:10" ht="49.5">
      <c r="A170" s="34" t="s">
        <v>18</v>
      </c>
      <c r="B170" s="52">
        <v>70</v>
      </c>
      <c r="C170" s="52">
        <v>0</v>
      </c>
      <c r="D170" s="52" t="s">
        <v>126</v>
      </c>
      <c r="E170" s="52">
        <v>130</v>
      </c>
      <c r="F170" s="35" t="s">
        <v>133</v>
      </c>
      <c r="G170" s="35" t="s">
        <v>127</v>
      </c>
      <c r="H170" s="35" t="s">
        <v>168</v>
      </c>
      <c r="I170" s="35">
        <v>810</v>
      </c>
      <c r="J170" s="36">
        <v>230000</v>
      </c>
    </row>
    <row r="171" spans="1:10" ht="16.5">
      <c r="A171" s="34" t="s">
        <v>35</v>
      </c>
      <c r="B171" s="52">
        <v>70</v>
      </c>
      <c r="C171" s="52">
        <v>0</v>
      </c>
      <c r="D171" s="52" t="s">
        <v>126</v>
      </c>
      <c r="E171" s="52">
        <v>130</v>
      </c>
      <c r="F171" s="35" t="s">
        <v>133</v>
      </c>
      <c r="G171" s="35" t="s">
        <v>127</v>
      </c>
      <c r="H171" s="35" t="s">
        <v>169</v>
      </c>
      <c r="I171" s="35"/>
      <c r="J171" s="36">
        <f>J175+J172</f>
        <v>3286883.71</v>
      </c>
    </row>
    <row r="172" spans="1:10" ht="33">
      <c r="A172" s="34" t="s">
        <v>5</v>
      </c>
      <c r="B172" s="52">
        <v>70</v>
      </c>
      <c r="C172" s="52">
        <v>0</v>
      </c>
      <c r="D172" s="52" t="s">
        <v>126</v>
      </c>
      <c r="E172" s="52">
        <v>130</v>
      </c>
      <c r="F172" s="35" t="s">
        <v>133</v>
      </c>
      <c r="G172" s="35" t="s">
        <v>127</v>
      </c>
      <c r="H172" s="35" t="s">
        <v>169</v>
      </c>
      <c r="I172" s="35" t="s">
        <v>33</v>
      </c>
      <c r="J172" s="36">
        <f>J173</f>
        <v>76510</v>
      </c>
    </row>
    <row r="173" spans="1:10" ht="33">
      <c r="A173" s="34" t="s">
        <v>6</v>
      </c>
      <c r="B173" s="52">
        <v>70</v>
      </c>
      <c r="C173" s="52">
        <v>0</v>
      </c>
      <c r="D173" s="52" t="s">
        <v>126</v>
      </c>
      <c r="E173" s="52">
        <v>130</v>
      </c>
      <c r="F173" s="35" t="s">
        <v>133</v>
      </c>
      <c r="G173" s="35" t="s">
        <v>127</v>
      </c>
      <c r="H173" s="35" t="s">
        <v>169</v>
      </c>
      <c r="I173" s="35" t="s">
        <v>34</v>
      </c>
      <c r="J173" s="36">
        <f>65000+11510</f>
        <v>76510</v>
      </c>
    </row>
    <row r="174" spans="1:10" ht="33" hidden="1">
      <c r="A174" s="34" t="s">
        <v>49</v>
      </c>
      <c r="B174" s="52">
        <v>70</v>
      </c>
      <c r="C174" s="52">
        <v>0</v>
      </c>
      <c r="D174" s="52" t="s">
        <v>126</v>
      </c>
      <c r="E174" s="52">
        <v>130</v>
      </c>
      <c r="F174" s="35" t="s">
        <v>133</v>
      </c>
      <c r="G174" s="35" t="s">
        <v>127</v>
      </c>
      <c r="H174" s="35" t="s">
        <v>169</v>
      </c>
      <c r="I174" s="35" t="s">
        <v>48</v>
      </c>
      <c r="J174" s="36">
        <v>65000</v>
      </c>
    </row>
    <row r="175" spans="1:10" ht="16.5">
      <c r="A175" s="34" t="s">
        <v>7</v>
      </c>
      <c r="B175" s="52">
        <v>70</v>
      </c>
      <c r="C175" s="52">
        <v>0</v>
      </c>
      <c r="D175" s="52" t="s">
        <v>126</v>
      </c>
      <c r="E175" s="52">
        <v>130</v>
      </c>
      <c r="F175" s="35" t="s">
        <v>133</v>
      </c>
      <c r="G175" s="35" t="s">
        <v>127</v>
      </c>
      <c r="H175" s="35" t="s">
        <v>169</v>
      </c>
      <c r="I175" s="35">
        <v>800</v>
      </c>
      <c r="J175" s="36">
        <f>J176</f>
        <v>3210373.71</v>
      </c>
    </row>
    <row r="176" spans="1:10" ht="49.5">
      <c r="A176" s="34" t="s">
        <v>18</v>
      </c>
      <c r="B176" s="52">
        <v>70</v>
      </c>
      <c r="C176" s="52">
        <v>0</v>
      </c>
      <c r="D176" s="52" t="s">
        <v>126</v>
      </c>
      <c r="E176" s="52">
        <v>130</v>
      </c>
      <c r="F176" s="35" t="s">
        <v>133</v>
      </c>
      <c r="G176" s="35" t="s">
        <v>127</v>
      </c>
      <c r="H176" s="35" t="s">
        <v>169</v>
      </c>
      <c r="I176" s="35">
        <v>810</v>
      </c>
      <c r="J176" s="36">
        <f>1838095+1299781+84007.71-11510</f>
        <v>3210373.71</v>
      </c>
    </row>
    <row r="177" spans="1:10" ht="16.5">
      <c r="A177" s="34" t="s">
        <v>25</v>
      </c>
      <c r="B177" s="52">
        <v>70</v>
      </c>
      <c r="C177" s="52">
        <v>0</v>
      </c>
      <c r="D177" s="52" t="s">
        <v>126</v>
      </c>
      <c r="E177" s="52">
        <v>130</v>
      </c>
      <c r="F177" s="35" t="s">
        <v>133</v>
      </c>
      <c r="G177" s="35" t="s">
        <v>127</v>
      </c>
      <c r="H177" s="35" t="s">
        <v>170</v>
      </c>
      <c r="I177" s="35"/>
      <c r="J177" s="36">
        <f>J178</f>
        <v>150000</v>
      </c>
    </row>
    <row r="178" spans="1:10" ht="16.5">
      <c r="A178" s="34" t="s">
        <v>7</v>
      </c>
      <c r="B178" s="52">
        <v>70</v>
      </c>
      <c r="C178" s="52">
        <v>0</v>
      </c>
      <c r="D178" s="52" t="s">
        <v>126</v>
      </c>
      <c r="E178" s="52">
        <v>130</v>
      </c>
      <c r="F178" s="35" t="s">
        <v>133</v>
      </c>
      <c r="G178" s="35" t="s">
        <v>127</v>
      </c>
      <c r="H178" s="35" t="s">
        <v>170</v>
      </c>
      <c r="I178" s="35">
        <v>800</v>
      </c>
      <c r="J178" s="36">
        <f>J179</f>
        <v>150000</v>
      </c>
    </row>
    <row r="179" spans="1:10" ht="49.5">
      <c r="A179" s="34" t="s">
        <v>18</v>
      </c>
      <c r="B179" s="52">
        <v>70</v>
      </c>
      <c r="C179" s="52">
        <v>0</v>
      </c>
      <c r="D179" s="52" t="s">
        <v>126</v>
      </c>
      <c r="E179" s="52">
        <v>130</v>
      </c>
      <c r="F179" s="35" t="s">
        <v>133</v>
      </c>
      <c r="G179" s="35" t="s">
        <v>127</v>
      </c>
      <c r="H179" s="35" t="s">
        <v>170</v>
      </c>
      <c r="I179" s="35">
        <v>810</v>
      </c>
      <c r="J179" s="36">
        <v>150000</v>
      </c>
    </row>
    <row r="180" spans="1:10" ht="33">
      <c r="A180" s="34" t="s">
        <v>204</v>
      </c>
      <c r="B180" s="52">
        <v>70</v>
      </c>
      <c r="C180" s="52">
        <v>0</v>
      </c>
      <c r="D180" s="52" t="s">
        <v>126</v>
      </c>
      <c r="E180" s="52">
        <v>130</v>
      </c>
      <c r="F180" s="35" t="s">
        <v>133</v>
      </c>
      <c r="G180" s="35" t="s">
        <v>127</v>
      </c>
      <c r="H180" s="35" t="s">
        <v>206</v>
      </c>
      <c r="I180" s="35"/>
      <c r="J180" s="36">
        <f>J181</f>
        <v>400000</v>
      </c>
    </row>
    <row r="181" spans="1:10" ht="16.5">
      <c r="A181" s="34" t="s">
        <v>7</v>
      </c>
      <c r="B181" s="52">
        <v>70</v>
      </c>
      <c r="C181" s="52">
        <v>0</v>
      </c>
      <c r="D181" s="52" t="s">
        <v>126</v>
      </c>
      <c r="E181" s="52">
        <v>130</v>
      </c>
      <c r="F181" s="35" t="s">
        <v>133</v>
      </c>
      <c r="G181" s="35" t="s">
        <v>127</v>
      </c>
      <c r="H181" s="35" t="s">
        <v>206</v>
      </c>
      <c r="I181" s="35">
        <v>800</v>
      </c>
      <c r="J181" s="36">
        <f>J182</f>
        <v>400000</v>
      </c>
    </row>
    <row r="182" spans="1:10" ht="49.5">
      <c r="A182" s="34" t="s">
        <v>18</v>
      </c>
      <c r="B182" s="52">
        <v>70</v>
      </c>
      <c r="C182" s="52">
        <v>0</v>
      </c>
      <c r="D182" s="52" t="s">
        <v>126</v>
      </c>
      <c r="E182" s="52">
        <v>130</v>
      </c>
      <c r="F182" s="35" t="s">
        <v>133</v>
      </c>
      <c r="G182" s="35" t="s">
        <v>127</v>
      </c>
      <c r="H182" s="35" t="s">
        <v>206</v>
      </c>
      <c r="I182" s="35">
        <v>810</v>
      </c>
      <c r="J182" s="36">
        <v>400000</v>
      </c>
    </row>
    <row r="183" spans="1:10" ht="49.5">
      <c r="A183" s="34" t="s">
        <v>205</v>
      </c>
      <c r="B183" s="52">
        <v>70</v>
      </c>
      <c r="C183" s="52">
        <v>0</v>
      </c>
      <c r="D183" s="52" t="s">
        <v>126</v>
      </c>
      <c r="E183" s="52">
        <v>130</v>
      </c>
      <c r="F183" s="35" t="s">
        <v>133</v>
      </c>
      <c r="G183" s="35" t="s">
        <v>127</v>
      </c>
      <c r="H183" s="35" t="s">
        <v>207</v>
      </c>
      <c r="I183" s="35"/>
      <c r="J183" s="36">
        <f>J184</f>
        <v>750000</v>
      </c>
    </row>
    <row r="184" spans="1:10" ht="16.5">
      <c r="A184" s="34" t="s">
        <v>7</v>
      </c>
      <c r="B184" s="52">
        <v>70</v>
      </c>
      <c r="C184" s="52">
        <v>0</v>
      </c>
      <c r="D184" s="52" t="s">
        <v>126</v>
      </c>
      <c r="E184" s="52">
        <v>130</v>
      </c>
      <c r="F184" s="35" t="s">
        <v>133</v>
      </c>
      <c r="G184" s="35" t="s">
        <v>127</v>
      </c>
      <c r="H184" s="35" t="s">
        <v>207</v>
      </c>
      <c r="I184" s="35">
        <v>800</v>
      </c>
      <c r="J184" s="36">
        <f>J185</f>
        <v>750000</v>
      </c>
    </row>
    <row r="185" spans="1:10" ht="50.25" thickBot="1">
      <c r="A185" s="34" t="s">
        <v>18</v>
      </c>
      <c r="B185" s="52">
        <v>70</v>
      </c>
      <c r="C185" s="52">
        <v>0</v>
      </c>
      <c r="D185" s="52" t="s">
        <v>126</v>
      </c>
      <c r="E185" s="52">
        <v>130</v>
      </c>
      <c r="F185" s="35" t="s">
        <v>133</v>
      </c>
      <c r="G185" s="35" t="s">
        <v>127</v>
      </c>
      <c r="H185" s="35" t="s">
        <v>207</v>
      </c>
      <c r="I185" s="35">
        <v>810</v>
      </c>
      <c r="J185" s="36">
        <v>750000</v>
      </c>
    </row>
    <row r="186" spans="1:10" s="25" customFormat="1" ht="17.25" thickBot="1">
      <c r="A186" s="27" t="s">
        <v>26</v>
      </c>
      <c r="B186" s="50">
        <v>70</v>
      </c>
      <c r="C186" s="50">
        <v>0</v>
      </c>
      <c r="D186" s="50" t="s">
        <v>126</v>
      </c>
      <c r="E186" s="50">
        <v>130</v>
      </c>
      <c r="F186" s="28" t="s">
        <v>135</v>
      </c>
      <c r="G186" s="28" t="s">
        <v>126</v>
      </c>
      <c r="H186" s="28"/>
      <c r="I186" s="28"/>
      <c r="J186" s="30">
        <f>J187+J192</f>
        <v>218832</v>
      </c>
    </row>
    <row r="187" spans="1:10" ht="16.5">
      <c r="A187" s="31" t="s">
        <v>27</v>
      </c>
      <c r="B187" s="51">
        <v>70</v>
      </c>
      <c r="C187" s="51">
        <v>0</v>
      </c>
      <c r="D187" s="51" t="s">
        <v>126</v>
      </c>
      <c r="E187" s="51">
        <v>130</v>
      </c>
      <c r="F187" s="32" t="s">
        <v>135</v>
      </c>
      <c r="G187" s="32" t="s">
        <v>125</v>
      </c>
      <c r="H187" s="32"/>
      <c r="I187" s="32"/>
      <c r="J187" s="33">
        <f>J188</f>
        <v>218832</v>
      </c>
    </row>
    <row r="188" spans="1:10" ht="16.5">
      <c r="A188" s="34" t="s">
        <v>90</v>
      </c>
      <c r="B188" s="52">
        <v>70</v>
      </c>
      <c r="C188" s="52">
        <v>0</v>
      </c>
      <c r="D188" s="52" t="s">
        <v>126</v>
      </c>
      <c r="E188" s="52">
        <v>130</v>
      </c>
      <c r="F188" s="35" t="s">
        <v>135</v>
      </c>
      <c r="G188" s="35" t="s">
        <v>125</v>
      </c>
      <c r="H188" s="35" t="s">
        <v>146</v>
      </c>
      <c r="I188" s="35"/>
      <c r="J188" s="36">
        <f>J189</f>
        <v>218832</v>
      </c>
    </row>
    <row r="189" spans="1:10" ht="16.5">
      <c r="A189" s="34" t="s">
        <v>28</v>
      </c>
      <c r="B189" s="52">
        <v>70</v>
      </c>
      <c r="C189" s="52">
        <v>0</v>
      </c>
      <c r="D189" s="52" t="s">
        <v>126</v>
      </c>
      <c r="E189" s="52">
        <v>130</v>
      </c>
      <c r="F189" s="35" t="s">
        <v>135</v>
      </c>
      <c r="G189" s="35" t="s">
        <v>125</v>
      </c>
      <c r="H189" s="35" t="s">
        <v>146</v>
      </c>
      <c r="I189" s="35">
        <v>300</v>
      </c>
      <c r="J189" s="36">
        <f>J190</f>
        <v>218832</v>
      </c>
    </row>
    <row r="190" spans="1:10" ht="49.5">
      <c r="A190" s="37" t="s">
        <v>44</v>
      </c>
      <c r="B190" s="53">
        <v>70</v>
      </c>
      <c r="C190" s="53">
        <v>0</v>
      </c>
      <c r="D190" s="53" t="s">
        <v>126</v>
      </c>
      <c r="E190" s="53">
        <v>130</v>
      </c>
      <c r="F190" s="35" t="s">
        <v>135</v>
      </c>
      <c r="G190" s="35" t="s">
        <v>125</v>
      </c>
      <c r="H190" s="35" t="s">
        <v>146</v>
      </c>
      <c r="I190" s="35" t="s">
        <v>42</v>
      </c>
      <c r="J190" s="36">
        <v>218832</v>
      </c>
    </row>
    <row r="191" spans="1:10" ht="0.75" customHeight="1" thickBot="1">
      <c r="A191" s="37" t="s">
        <v>45</v>
      </c>
      <c r="B191" s="53">
        <v>70</v>
      </c>
      <c r="C191" s="53">
        <v>0</v>
      </c>
      <c r="D191" s="53" t="s">
        <v>126</v>
      </c>
      <c r="E191" s="53">
        <v>130</v>
      </c>
      <c r="F191" s="35" t="s">
        <v>135</v>
      </c>
      <c r="G191" s="35" t="s">
        <v>125</v>
      </c>
      <c r="H191" s="35" t="s">
        <v>61</v>
      </c>
      <c r="I191" s="35" t="s">
        <v>43</v>
      </c>
      <c r="J191" s="36">
        <f>313125-94293</f>
        <v>218832</v>
      </c>
    </row>
    <row r="192" spans="1:10" ht="0.75" customHeight="1" hidden="1" thickBot="1">
      <c r="A192" s="23" t="s">
        <v>55</v>
      </c>
      <c r="B192" s="60">
        <v>70</v>
      </c>
      <c r="C192" s="60">
        <v>0</v>
      </c>
      <c r="D192" s="60" t="s">
        <v>126</v>
      </c>
      <c r="E192" s="60">
        <v>130</v>
      </c>
      <c r="F192" s="8" t="s">
        <v>54</v>
      </c>
      <c r="G192" s="8" t="s">
        <v>54</v>
      </c>
      <c r="H192" s="8"/>
      <c r="I192" s="8"/>
      <c r="J192" s="21">
        <f>J193</f>
        <v>0</v>
      </c>
    </row>
    <row r="193" spans="1:10" ht="17.25" hidden="1" thickBot="1">
      <c r="A193" s="9" t="s">
        <v>13</v>
      </c>
      <c r="B193" s="17">
        <v>70</v>
      </c>
      <c r="C193" s="17">
        <v>0</v>
      </c>
      <c r="D193" s="17" t="s">
        <v>126</v>
      </c>
      <c r="E193" s="17">
        <v>130</v>
      </c>
      <c r="F193" s="10" t="s">
        <v>54</v>
      </c>
      <c r="G193" s="10" t="s">
        <v>54</v>
      </c>
      <c r="H193" s="10"/>
      <c r="I193" s="10"/>
      <c r="J193" s="19">
        <f>J194</f>
        <v>0</v>
      </c>
    </row>
    <row r="194" spans="1:10" ht="17.25" hidden="1" thickBot="1">
      <c r="A194" s="9" t="s">
        <v>28</v>
      </c>
      <c r="B194" s="17">
        <v>70</v>
      </c>
      <c r="C194" s="17">
        <v>0</v>
      </c>
      <c r="D194" s="17" t="s">
        <v>126</v>
      </c>
      <c r="E194" s="17">
        <v>130</v>
      </c>
      <c r="F194" s="10" t="s">
        <v>54</v>
      </c>
      <c r="G194" s="10" t="s">
        <v>54</v>
      </c>
      <c r="H194" s="10"/>
      <c r="I194" s="10">
        <v>300</v>
      </c>
      <c r="J194" s="19">
        <f>J195</f>
        <v>0</v>
      </c>
    </row>
    <row r="195" spans="1:10" ht="50.25" hidden="1" thickBot="1">
      <c r="A195" s="11" t="s">
        <v>44</v>
      </c>
      <c r="B195" s="24">
        <v>70</v>
      </c>
      <c r="C195" s="24">
        <v>0</v>
      </c>
      <c r="D195" s="24" t="s">
        <v>126</v>
      </c>
      <c r="E195" s="24">
        <v>130</v>
      </c>
      <c r="F195" s="10" t="s">
        <v>54</v>
      </c>
      <c r="G195" s="10" t="s">
        <v>54</v>
      </c>
      <c r="H195" s="10"/>
      <c r="I195" s="10" t="s">
        <v>42</v>
      </c>
      <c r="J195" s="19">
        <f>J196</f>
        <v>0</v>
      </c>
    </row>
    <row r="196" spans="1:10" ht="50.25" hidden="1" thickBot="1">
      <c r="A196" s="11" t="s">
        <v>45</v>
      </c>
      <c r="B196" s="24">
        <v>70</v>
      </c>
      <c r="C196" s="24">
        <v>0</v>
      </c>
      <c r="D196" s="24" t="s">
        <v>126</v>
      </c>
      <c r="E196" s="24">
        <v>130</v>
      </c>
      <c r="F196" s="10" t="s">
        <v>54</v>
      </c>
      <c r="G196" s="10" t="s">
        <v>54</v>
      </c>
      <c r="H196" s="10"/>
      <c r="I196" s="10" t="s">
        <v>43</v>
      </c>
      <c r="J196" s="19"/>
    </row>
    <row r="197" spans="1:11" ht="17.25" thickBot="1">
      <c r="A197" s="12" t="s">
        <v>29</v>
      </c>
      <c r="B197" s="18">
        <v>70</v>
      </c>
      <c r="C197" s="18">
        <v>0</v>
      </c>
      <c r="D197" s="18" t="s">
        <v>126</v>
      </c>
      <c r="E197" s="18"/>
      <c r="F197" s="13"/>
      <c r="G197" s="13"/>
      <c r="H197" s="13"/>
      <c r="I197" s="13"/>
      <c r="J197" s="22">
        <f>J9+J27</f>
        <v>42102390.44</v>
      </c>
      <c r="K197" s="25">
        <f>SUM(K9:K191)</f>
        <v>2407297.74</v>
      </c>
    </row>
    <row r="198" spans="1:3" ht="16.5">
      <c r="A198" s="1">
        <f>-(10850-94947)</f>
        <v>84097</v>
      </c>
      <c r="C198" s="14">
        <f>152410+98640</f>
        <v>251050</v>
      </c>
    </row>
    <row r="199" spans="1:10" ht="16.5">
      <c r="A199" s="1">
        <v>-125000</v>
      </c>
      <c r="C199" s="14">
        <f>100000-1360</f>
        <v>98640</v>
      </c>
      <c r="J199" s="26">
        <f>J197-621701.7</f>
        <v>41480688.739999995</v>
      </c>
    </row>
    <row r="200" spans="1:10" ht="16.5">
      <c r="A200" s="1">
        <v>1340684</v>
      </c>
      <c r="J200" s="70"/>
    </row>
    <row r="201" spans="1:10" ht="16.5">
      <c r="A201" s="1">
        <f>SUM(A198:A200)</f>
        <v>1299781</v>
      </c>
      <c r="J201" s="26"/>
    </row>
  </sheetData>
  <sheetProtection/>
  <mergeCells count="3">
    <mergeCell ref="F2:J2"/>
    <mergeCell ref="A3:J3"/>
    <mergeCell ref="F1:J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tabSelected="1" view="pageBreakPreview" zoomScaleSheetLayoutView="100" workbookViewId="0" topLeftCell="B1">
      <selection activeCell="A3" sqref="A3:K3"/>
    </sheetView>
  </sheetViews>
  <sheetFormatPr defaultColWidth="9.00390625" defaultRowHeight="15.75"/>
  <cols>
    <col min="1" max="1" width="58.125" style="1" customWidth="1"/>
    <col min="2" max="2" width="6.75390625" style="14" customWidth="1"/>
    <col min="3" max="3" width="7.75390625" style="14" customWidth="1"/>
    <col min="4" max="4" width="6.75390625" style="14" customWidth="1"/>
    <col min="5" max="5" width="7.375" style="14" customWidth="1"/>
    <col min="6" max="7" width="5.75390625" style="1" customWidth="1"/>
    <col min="8" max="8" width="9.875" style="1" customWidth="1"/>
    <col min="9" max="9" width="9.00390625" style="1" customWidth="1"/>
    <col min="10" max="11" width="19.75390625" style="1" customWidth="1"/>
    <col min="12" max="16384" width="9.00390625" style="1" customWidth="1"/>
  </cols>
  <sheetData>
    <row r="1" spans="6:14" ht="56.25" customHeight="1">
      <c r="F1" s="145" t="s">
        <v>246</v>
      </c>
      <c r="G1" s="145"/>
      <c r="H1" s="145"/>
      <c r="I1" s="145"/>
      <c r="J1" s="145"/>
      <c r="K1" s="145"/>
      <c r="L1" s="141"/>
      <c r="M1" s="141"/>
      <c r="N1" s="141"/>
    </row>
    <row r="2" spans="5:11" ht="56.25" customHeight="1">
      <c r="E2" s="1"/>
      <c r="F2" s="145" t="s">
        <v>236</v>
      </c>
      <c r="G2" s="145"/>
      <c r="H2" s="145"/>
      <c r="I2" s="145"/>
      <c r="J2" s="145"/>
      <c r="K2" s="145"/>
    </row>
    <row r="3" spans="1:11" ht="69" customHeight="1">
      <c r="A3" s="142" t="s">
        <v>235</v>
      </c>
      <c r="B3" s="142"/>
      <c r="C3" s="142"/>
      <c r="D3" s="142"/>
      <c r="E3" s="142"/>
      <c r="F3" s="143"/>
      <c r="G3" s="143"/>
      <c r="H3" s="143"/>
      <c r="I3" s="143"/>
      <c r="J3" s="143"/>
      <c r="K3" s="143"/>
    </row>
    <row r="5" ht="17.25" thickBot="1">
      <c r="K5" s="61" t="s">
        <v>0</v>
      </c>
    </row>
    <row r="6" spans="1:11" ht="17.25" thickBot="1">
      <c r="A6" s="2" t="s">
        <v>1</v>
      </c>
      <c r="B6" s="15" t="s">
        <v>142</v>
      </c>
      <c r="C6" s="15" t="s">
        <v>143</v>
      </c>
      <c r="D6" s="15" t="s">
        <v>144</v>
      </c>
      <c r="E6" s="15" t="s">
        <v>136</v>
      </c>
      <c r="F6" s="3" t="s">
        <v>124</v>
      </c>
      <c r="G6" s="3" t="s">
        <v>137</v>
      </c>
      <c r="H6" s="3" t="s">
        <v>141</v>
      </c>
      <c r="I6" s="3" t="s">
        <v>123</v>
      </c>
      <c r="J6" s="73" t="s">
        <v>209</v>
      </c>
      <c r="K6" s="4" t="s">
        <v>210</v>
      </c>
    </row>
    <row r="7" spans="1:11" ht="17.25" thickBot="1">
      <c r="A7" s="65">
        <v>1</v>
      </c>
      <c r="B7" s="62">
        <v>2</v>
      </c>
      <c r="C7" s="62">
        <v>3</v>
      </c>
      <c r="D7" s="62">
        <v>4</v>
      </c>
      <c r="E7" s="62">
        <v>5</v>
      </c>
      <c r="F7" s="63">
        <v>6</v>
      </c>
      <c r="G7" s="63">
        <v>7</v>
      </c>
      <c r="H7" s="63">
        <v>5</v>
      </c>
      <c r="I7" s="63">
        <v>9</v>
      </c>
      <c r="J7" s="74">
        <v>10</v>
      </c>
      <c r="K7" s="75">
        <v>11</v>
      </c>
    </row>
    <row r="8" spans="1:11" ht="17.25" thickBot="1">
      <c r="A8" s="126" t="s">
        <v>140</v>
      </c>
      <c r="B8" s="127">
        <v>70</v>
      </c>
      <c r="C8" s="128"/>
      <c r="D8" s="128"/>
      <c r="E8" s="62"/>
      <c r="F8" s="63"/>
      <c r="G8" s="63"/>
      <c r="H8" s="63"/>
      <c r="I8" s="63"/>
      <c r="J8" s="74"/>
      <c r="K8" s="75"/>
    </row>
    <row r="9" spans="1:11" ht="17.25" thickBot="1">
      <c r="A9" s="2" t="s">
        <v>40</v>
      </c>
      <c r="B9" s="15">
        <v>70</v>
      </c>
      <c r="C9" s="15">
        <v>0</v>
      </c>
      <c r="D9" s="69" t="s">
        <v>126</v>
      </c>
      <c r="E9" s="15">
        <v>112</v>
      </c>
      <c r="F9" s="3"/>
      <c r="G9" s="3"/>
      <c r="H9" s="3"/>
      <c r="I9" s="3"/>
      <c r="J9" s="76">
        <f>J10+J22</f>
        <v>599724</v>
      </c>
      <c r="K9" s="77">
        <f>K10+K22</f>
        <v>636654</v>
      </c>
    </row>
    <row r="10" spans="1:11" ht="17.25" thickBot="1">
      <c r="A10" s="27" t="s">
        <v>2</v>
      </c>
      <c r="B10" s="50">
        <v>70</v>
      </c>
      <c r="C10" s="50">
        <v>0</v>
      </c>
      <c r="D10" s="50" t="s">
        <v>126</v>
      </c>
      <c r="E10" s="50">
        <v>112</v>
      </c>
      <c r="F10" s="28" t="s">
        <v>125</v>
      </c>
      <c r="G10" s="28" t="s">
        <v>126</v>
      </c>
      <c r="H10" s="29"/>
      <c r="I10" s="29"/>
      <c r="J10" s="78">
        <f>J11</f>
        <v>505431</v>
      </c>
      <c r="K10" s="79">
        <f>K11</f>
        <v>542361</v>
      </c>
    </row>
    <row r="11" spans="1:11" ht="49.5">
      <c r="A11" s="31" t="s">
        <v>3</v>
      </c>
      <c r="B11" s="51">
        <v>70</v>
      </c>
      <c r="C11" s="51">
        <v>0</v>
      </c>
      <c r="D11" s="51" t="s">
        <v>126</v>
      </c>
      <c r="E11" s="51">
        <v>112</v>
      </c>
      <c r="F11" s="32" t="s">
        <v>125</v>
      </c>
      <c r="G11" s="32" t="s">
        <v>127</v>
      </c>
      <c r="H11" s="32"/>
      <c r="I11" s="32"/>
      <c r="J11" s="80">
        <f>J12</f>
        <v>505431</v>
      </c>
      <c r="K11" s="81">
        <f>K12</f>
        <v>542361</v>
      </c>
    </row>
    <row r="12" spans="1:11" ht="33">
      <c r="A12" s="34" t="s">
        <v>4</v>
      </c>
      <c r="B12" s="52">
        <v>70</v>
      </c>
      <c r="C12" s="52">
        <v>0</v>
      </c>
      <c r="D12" s="52" t="s">
        <v>126</v>
      </c>
      <c r="E12" s="52">
        <v>112</v>
      </c>
      <c r="F12" s="35" t="s">
        <v>125</v>
      </c>
      <c r="G12" s="35" t="s">
        <v>127</v>
      </c>
      <c r="H12" s="35" t="s">
        <v>145</v>
      </c>
      <c r="I12" s="35"/>
      <c r="J12" s="82">
        <f>J13+J17+J20</f>
        <v>505431</v>
      </c>
      <c r="K12" s="83">
        <f>K13+K17+K20</f>
        <v>542361</v>
      </c>
    </row>
    <row r="13" spans="1:11" ht="66">
      <c r="A13" s="37" t="s">
        <v>95</v>
      </c>
      <c r="B13" s="53">
        <v>70</v>
      </c>
      <c r="C13" s="53">
        <v>0</v>
      </c>
      <c r="D13" s="53" t="s">
        <v>126</v>
      </c>
      <c r="E13" s="52">
        <v>112</v>
      </c>
      <c r="F13" s="35" t="s">
        <v>125</v>
      </c>
      <c r="G13" s="35" t="s">
        <v>127</v>
      </c>
      <c r="H13" s="35" t="s">
        <v>145</v>
      </c>
      <c r="I13" s="35">
        <v>100</v>
      </c>
      <c r="J13" s="82">
        <f>J14</f>
        <v>219150</v>
      </c>
      <c r="K13" s="83">
        <f>K14</f>
        <v>219150</v>
      </c>
    </row>
    <row r="14" spans="1:11" ht="33">
      <c r="A14" s="37" t="s">
        <v>94</v>
      </c>
      <c r="B14" s="53">
        <v>70</v>
      </c>
      <c r="C14" s="53">
        <v>0</v>
      </c>
      <c r="D14" s="53" t="s">
        <v>126</v>
      </c>
      <c r="E14" s="52">
        <v>112</v>
      </c>
      <c r="F14" s="35" t="s">
        <v>125</v>
      </c>
      <c r="G14" s="35" t="s">
        <v>127</v>
      </c>
      <c r="H14" s="35" t="s">
        <v>145</v>
      </c>
      <c r="I14" s="35">
        <v>120</v>
      </c>
      <c r="J14" s="82">
        <f>J15+J16</f>
        <v>219150</v>
      </c>
      <c r="K14" s="83">
        <f>K15+K16</f>
        <v>219150</v>
      </c>
    </row>
    <row r="15" spans="1:11" ht="49.5" hidden="1">
      <c r="A15" s="37" t="s">
        <v>93</v>
      </c>
      <c r="B15" s="53">
        <v>70</v>
      </c>
      <c r="C15" s="53">
        <v>0</v>
      </c>
      <c r="D15" s="53" t="s">
        <v>126</v>
      </c>
      <c r="E15" s="53">
        <v>112</v>
      </c>
      <c r="F15" s="35" t="s">
        <v>125</v>
      </c>
      <c r="G15" s="35" t="s">
        <v>127</v>
      </c>
      <c r="H15" s="35" t="s">
        <v>145</v>
      </c>
      <c r="I15" s="35" t="s">
        <v>46</v>
      </c>
      <c r="J15" s="82">
        <v>168320</v>
      </c>
      <c r="K15" s="83">
        <v>168320</v>
      </c>
    </row>
    <row r="16" spans="1:11" ht="66" hidden="1">
      <c r="A16" s="37" t="s">
        <v>92</v>
      </c>
      <c r="B16" s="53">
        <v>70</v>
      </c>
      <c r="C16" s="53">
        <v>0</v>
      </c>
      <c r="D16" s="53" t="s">
        <v>126</v>
      </c>
      <c r="E16" s="53">
        <v>112</v>
      </c>
      <c r="F16" s="35" t="s">
        <v>125</v>
      </c>
      <c r="G16" s="35" t="s">
        <v>127</v>
      </c>
      <c r="H16" s="35" t="s">
        <v>145</v>
      </c>
      <c r="I16" s="35" t="s">
        <v>91</v>
      </c>
      <c r="J16" s="82">
        <v>50830</v>
      </c>
      <c r="K16" s="83">
        <v>50830</v>
      </c>
    </row>
    <row r="17" spans="1:11" ht="33">
      <c r="A17" s="34" t="s">
        <v>5</v>
      </c>
      <c r="B17" s="52">
        <v>70</v>
      </c>
      <c r="C17" s="52">
        <v>0</v>
      </c>
      <c r="D17" s="52" t="s">
        <v>126</v>
      </c>
      <c r="E17" s="52">
        <v>112</v>
      </c>
      <c r="F17" s="35" t="s">
        <v>125</v>
      </c>
      <c r="G17" s="35" t="s">
        <v>127</v>
      </c>
      <c r="H17" s="35" t="s">
        <v>145</v>
      </c>
      <c r="I17" s="35">
        <v>200</v>
      </c>
      <c r="J17" s="82">
        <f>J18</f>
        <v>286281</v>
      </c>
      <c r="K17" s="83">
        <f>K18</f>
        <v>323211</v>
      </c>
    </row>
    <row r="18" spans="1:11" s="72" customFormat="1" ht="33">
      <c r="A18" s="34" t="s">
        <v>6</v>
      </c>
      <c r="B18" s="52">
        <v>70</v>
      </c>
      <c r="C18" s="52">
        <v>0</v>
      </c>
      <c r="D18" s="52" t="s">
        <v>126</v>
      </c>
      <c r="E18" s="52">
        <v>112</v>
      </c>
      <c r="F18" s="35" t="s">
        <v>125</v>
      </c>
      <c r="G18" s="35" t="s">
        <v>127</v>
      </c>
      <c r="H18" s="35" t="s">
        <v>145</v>
      </c>
      <c r="I18" s="35">
        <v>240</v>
      </c>
      <c r="J18" s="82">
        <f>J19</f>
        <v>286281</v>
      </c>
      <c r="K18" s="83">
        <f>K19</f>
        <v>323211</v>
      </c>
    </row>
    <row r="19" spans="1:11" s="72" customFormat="1" ht="33" hidden="1">
      <c r="A19" s="37" t="s">
        <v>49</v>
      </c>
      <c r="B19" s="53">
        <v>70</v>
      </c>
      <c r="C19" s="53">
        <v>0</v>
      </c>
      <c r="D19" s="53" t="s">
        <v>126</v>
      </c>
      <c r="E19" s="53">
        <v>112</v>
      </c>
      <c r="F19" s="35" t="s">
        <v>125</v>
      </c>
      <c r="G19" s="35" t="s">
        <v>127</v>
      </c>
      <c r="H19" s="35" t="s">
        <v>211</v>
      </c>
      <c r="I19" s="35" t="s">
        <v>48</v>
      </c>
      <c r="J19" s="82">
        <v>286281</v>
      </c>
      <c r="K19" s="83">
        <v>323211</v>
      </c>
    </row>
    <row r="20" spans="1:11" s="72" customFormat="1" ht="0.75" customHeight="1" thickBot="1">
      <c r="A20" s="34" t="s">
        <v>7</v>
      </c>
      <c r="B20" s="52">
        <v>70</v>
      </c>
      <c r="C20" s="52">
        <v>0</v>
      </c>
      <c r="D20" s="52" t="s">
        <v>126</v>
      </c>
      <c r="E20" s="52">
        <v>112</v>
      </c>
      <c r="F20" s="35" t="s">
        <v>212</v>
      </c>
      <c r="G20" s="35" t="s">
        <v>212</v>
      </c>
      <c r="H20" s="35" t="s">
        <v>211</v>
      </c>
      <c r="I20" s="35">
        <v>800</v>
      </c>
      <c r="J20" s="82">
        <f>J21</f>
        <v>0</v>
      </c>
      <c r="K20" s="83">
        <f>K21</f>
        <v>0</v>
      </c>
    </row>
    <row r="21" spans="1:11" s="72" customFormat="1" ht="17.25" hidden="1" thickBot="1">
      <c r="A21" s="34" t="s">
        <v>213</v>
      </c>
      <c r="B21" s="52">
        <v>70</v>
      </c>
      <c r="C21" s="52">
        <v>0</v>
      </c>
      <c r="D21" s="52" t="s">
        <v>126</v>
      </c>
      <c r="E21" s="52">
        <v>112</v>
      </c>
      <c r="F21" s="35" t="s">
        <v>212</v>
      </c>
      <c r="G21" s="35" t="s">
        <v>212</v>
      </c>
      <c r="H21" s="35" t="s">
        <v>211</v>
      </c>
      <c r="I21" s="35">
        <v>852</v>
      </c>
      <c r="J21" s="82"/>
      <c r="K21" s="83"/>
    </row>
    <row r="22" spans="1:11" s="72" customFormat="1" ht="17.25" thickBot="1">
      <c r="A22" s="2" t="s">
        <v>26</v>
      </c>
      <c r="B22" s="15">
        <v>70</v>
      </c>
      <c r="C22" s="15">
        <v>0</v>
      </c>
      <c r="D22" s="15" t="s">
        <v>126</v>
      </c>
      <c r="E22" s="15">
        <v>112</v>
      </c>
      <c r="F22" s="5" t="s">
        <v>135</v>
      </c>
      <c r="G22" s="5" t="s">
        <v>126</v>
      </c>
      <c r="H22" s="5"/>
      <c r="I22" s="5"/>
      <c r="J22" s="76">
        <f aca="true" t="shared" si="0" ref="J22:K26">J23</f>
        <v>94293</v>
      </c>
      <c r="K22" s="77">
        <f t="shared" si="0"/>
        <v>94293</v>
      </c>
    </row>
    <row r="23" spans="1:11" s="72" customFormat="1" ht="16.5">
      <c r="A23" s="7" t="s">
        <v>27</v>
      </c>
      <c r="B23" s="16">
        <v>70</v>
      </c>
      <c r="C23" s="16">
        <v>0</v>
      </c>
      <c r="D23" s="16" t="s">
        <v>126</v>
      </c>
      <c r="E23" s="16">
        <v>112</v>
      </c>
      <c r="F23" s="8" t="s">
        <v>135</v>
      </c>
      <c r="G23" s="8" t="s">
        <v>125</v>
      </c>
      <c r="H23" s="8"/>
      <c r="I23" s="8"/>
      <c r="J23" s="84">
        <f t="shared" si="0"/>
        <v>94293</v>
      </c>
      <c r="K23" s="85">
        <f t="shared" si="0"/>
        <v>94293</v>
      </c>
    </row>
    <row r="24" spans="1:11" s="72" customFormat="1" ht="16.5">
      <c r="A24" s="9" t="s">
        <v>90</v>
      </c>
      <c r="B24" s="17">
        <v>70</v>
      </c>
      <c r="C24" s="17">
        <v>0</v>
      </c>
      <c r="D24" s="17" t="s">
        <v>126</v>
      </c>
      <c r="E24" s="17">
        <v>112</v>
      </c>
      <c r="F24" s="10" t="s">
        <v>135</v>
      </c>
      <c r="G24" s="10" t="s">
        <v>125</v>
      </c>
      <c r="H24" s="10" t="s">
        <v>146</v>
      </c>
      <c r="I24" s="10"/>
      <c r="J24" s="86">
        <f t="shared" si="0"/>
        <v>94293</v>
      </c>
      <c r="K24" s="87">
        <f t="shared" si="0"/>
        <v>94293</v>
      </c>
    </row>
    <row r="25" spans="1:11" s="72" customFormat="1" ht="16.5">
      <c r="A25" s="9" t="s">
        <v>28</v>
      </c>
      <c r="B25" s="17">
        <v>70</v>
      </c>
      <c r="C25" s="17">
        <v>0</v>
      </c>
      <c r="D25" s="17" t="s">
        <v>126</v>
      </c>
      <c r="E25" s="17">
        <v>112</v>
      </c>
      <c r="F25" s="10" t="s">
        <v>135</v>
      </c>
      <c r="G25" s="10" t="s">
        <v>125</v>
      </c>
      <c r="H25" s="10" t="s">
        <v>146</v>
      </c>
      <c r="I25" s="10">
        <v>300</v>
      </c>
      <c r="J25" s="86">
        <f t="shared" si="0"/>
        <v>94293</v>
      </c>
      <c r="K25" s="87">
        <f t="shared" si="0"/>
        <v>94293</v>
      </c>
    </row>
    <row r="26" spans="1:11" s="72" customFormat="1" ht="50.25" thickBot="1">
      <c r="A26" s="9" t="s">
        <v>44</v>
      </c>
      <c r="B26" s="17">
        <v>70</v>
      </c>
      <c r="C26" s="17">
        <v>0</v>
      </c>
      <c r="D26" s="17" t="s">
        <v>126</v>
      </c>
      <c r="E26" s="17">
        <v>112</v>
      </c>
      <c r="F26" s="10" t="s">
        <v>135</v>
      </c>
      <c r="G26" s="10" t="s">
        <v>125</v>
      </c>
      <c r="H26" s="10" t="s">
        <v>146</v>
      </c>
      <c r="I26" s="10" t="s">
        <v>42</v>
      </c>
      <c r="J26" s="86">
        <f t="shared" si="0"/>
        <v>94293</v>
      </c>
      <c r="K26" s="87">
        <f t="shared" si="0"/>
        <v>94293</v>
      </c>
    </row>
    <row r="27" spans="1:11" s="72" customFormat="1" ht="50.25" hidden="1" thickBot="1">
      <c r="A27" s="9" t="s">
        <v>45</v>
      </c>
      <c r="B27" s="17">
        <v>70</v>
      </c>
      <c r="C27" s="17">
        <v>0</v>
      </c>
      <c r="D27" s="17" t="s">
        <v>126</v>
      </c>
      <c r="E27" s="17">
        <v>112</v>
      </c>
      <c r="F27" s="10" t="s">
        <v>135</v>
      </c>
      <c r="G27" s="10" t="s">
        <v>125</v>
      </c>
      <c r="H27" s="10" t="s">
        <v>61</v>
      </c>
      <c r="I27" s="10" t="s">
        <v>43</v>
      </c>
      <c r="J27" s="86">
        <v>94293</v>
      </c>
      <c r="K27" s="87">
        <v>94293</v>
      </c>
    </row>
    <row r="28" spans="1:11" s="72" customFormat="1" ht="17.25" thickBot="1">
      <c r="A28" s="2" t="s">
        <v>41</v>
      </c>
      <c r="B28" s="15">
        <v>70</v>
      </c>
      <c r="C28" s="15">
        <v>0</v>
      </c>
      <c r="D28" s="15" t="s">
        <v>126</v>
      </c>
      <c r="E28" s="15">
        <v>130</v>
      </c>
      <c r="F28" s="3"/>
      <c r="G28" s="3"/>
      <c r="H28" s="3"/>
      <c r="I28" s="3"/>
      <c r="J28" s="76">
        <f>J29+J57+J87+J177+J188</f>
        <v>35969606</v>
      </c>
      <c r="K28" s="77">
        <f>K29+K57+K87+K177+K188</f>
        <v>36467166</v>
      </c>
    </row>
    <row r="29" spans="1:11" s="72" customFormat="1" ht="17.25" thickBot="1">
      <c r="A29" s="2" t="s">
        <v>2</v>
      </c>
      <c r="B29" s="15">
        <v>70</v>
      </c>
      <c r="C29" s="15">
        <v>0</v>
      </c>
      <c r="D29" s="15" t="s">
        <v>126</v>
      </c>
      <c r="E29" s="15">
        <v>130</v>
      </c>
      <c r="F29" s="5" t="s">
        <v>125</v>
      </c>
      <c r="G29" s="5" t="s">
        <v>126</v>
      </c>
      <c r="H29" s="6"/>
      <c r="I29" s="6"/>
      <c r="J29" s="76">
        <f>J30+J34+J38</f>
        <v>501700</v>
      </c>
      <c r="K29" s="77">
        <f>K30+K34+K38</f>
        <v>504700</v>
      </c>
    </row>
    <row r="30" spans="1:11" s="72" customFormat="1" ht="49.5" hidden="1">
      <c r="A30" s="38" t="s">
        <v>8</v>
      </c>
      <c r="B30" s="54">
        <v>70</v>
      </c>
      <c r="C30" s="54">
        <v>0</v>
      </c>
      <c r="D30" s="54" t="s">
        <v>126</v>
      </c>
      <c r="E30" s="54">
        <v>130</v>
      </c>
      <c r="F30" s="39" t="s">
        <v>125</v>
      </c>
      <c r="G30" s="39" t="s">
        <v>138</v>
      </c>
      <c r="H30" s="39"/>
      <c r="I30" s="39"/>
      <c r="J30" s="88">
        <f aca="true" t="shared" si="1" ref="J30:K32">J31</f>
        <v>0</v>
      </c>
      <c r="K30" s="89">
        <f t="shared" si="1"/>
        <v>0</v>
      </c>
    </row>
    <row r="31" spans="1:11" s="72" customFormat="1" ht="16.5" hidden="1">
      <c r="A31" s="34" t="s">
        <v>9</v>
      </c>
      <c r="B31" s="52">
        <v>70</v>
      </c>
      <c r="C31" s="52">
        <v>0</v>
      </c>
      <c r="D31" s="52" t="s">
        <v>126</v>
      </c>
      <c r="E31" s="52">
        <v>130</v>
      </c>
      <c r="F31" s="35" t="s">
        <v>125</v>
      </c>
      <c r="G31" s="35" t="s">
        <v>138</v>
      </c>
      <c r="H31" s="35" t="s">
        <v>147</v>
      </c>
      <c r="I31" s="35"/>
      <c r="J31" s="82">
        <f t="shared" si="1"/>
        <v>0</v>
      </c>
      <c r="K31" s="83">
        <f t="shared" si="1"/>
        <v>0</v>
      </c>
    </row>
    <row r="32" spans="1:11" s="72" customFormat="1" ht="16.5" hidden="1">
      <c r="A32" s="34" t="s">
        <v>10</v>
      </c>
      <c r="B32" s="52">
        <v>70</v>
      </c>
      <c r="C32" s="52">
        <v>0</v>
      </c>
      <c r="D32" s="52" t="s">
        <v>126</v>
      </c>
      <c r="E32" s="52">
        <v>130</v>
      </c>
      <c r="F32" s="35" t="s">
        <v>125</v>
      </c>
      <c r="G32" s="35" t="s">
        <v>138</v>
      </c>
      <c r="H32" s="35" t="s">
        <v>147</v>
      </c>
      <c r="I32" s="35">
        <v>500</v>
      </c>
      <c r="J32" s="82">
        <f t="shared" si="1"/>
        <v>0</v>
      </c>
      <c r="K32" s="83">
        <f t="shared" si="1"/>
        <v>0</v>
      </c>
    </row>
    <row r="33" spans="1:11" s="72" customFormat="1" ht="16.5" hidden="1">
      <c r="A33" s="34" t="s">
        <v>11</v>
      </c>
      <c r="B33" s="52">
        <v>70</v>
      </c>
      <c r="C33" s="52">
        <v>0</v>
      </c>
      <c r="D33" s="52" t="s">
        <v>126</v>
      </c>
      <c r="E33" s="52">
        <v>130</v>
      </c>
      <c r="F33" s="35" t="s">
        <v>125</v>
      </c>
      <c r="G33" s="35" t="s">
        <v>138</v>
      </c>
      <c r="H33" s="35" t="s">
        <v>147</v>
      </c>
      <c r="I33" s="35">
        <v>540</v>
      </c>
      <c r="J33" s="82"/>
      <c r="K33" s="83"/>
    </row>
    <row r="34" spans="1:11" s="72" customFormat="1" ht="16.5">
      <c r="A34" s="38" t="s">
        <v>12</v>
      </c>
      <c r="B34" s="54">
        <v>70</v>
      </c>
      <c r="C34" s="54">
        <v>0</v>
      </c>
      <c r="D34" s="54" t="s">
        <v>126</v>
      </c>
      <c r="E34" s="54">
        <v>130</v>
      </c>
      <c r="F34" s="39" t="s">
        <v>125</v>
      </c>
      <c r="G34" s="39" t="s">
        <v>128</v>
      </c>
      <c r="H34" s="39"/>
      <c r="I34" s="39"/>
      <c r="J34" s="88">
        <f aca="true" t="shared" si="2" ref="J34:K36">J35</f>
        <v>300000</v>
      </c>
      <c r="K34" s="89">
        <f t="shared" si="2"/>
        <v>300000</v>
      </c>
    </row>
    <row r="35" spans="1:11" s="72" customFormat="1" ht="16.5">
      <c r="A35" s="34" t="s">
        <v>13</v>
      </c>
      <c r="B35" s="52">
        <v>70</v>
      </c>
      <c r="C35" s="52">
        <v>0</v>
      </c>
      <c r="D35" s="52" t="s">
        <v>126</v>
      </c>
      <c r="E35" s="52">
        <v>130</v>
      </c>
      <c r="F35" s="35" t="s">
        <v>125</v>
      </c>
      <c r="G35" s="35" t="s">
        <v>128</v>
      </c>
      <c r="H35" s="35" t="s">
        <v>148</v>
      </c>
      <c r="I35" s="35"/>
      <c r="J35" s="82">
        <f t="shared" si="2"/>
        <v>300000</v>
      </c>
      <c r="K35" s="83">
        <f t="shared" si="2"/>
        <v>300000</v>
      </c>
    </row>
    <row r="36" spans="1:11" s="72" customFormat="1" ht="16.5">
      <c r="A36" s="34" t="s">
        <v>7</v>
      </c>
      <c r="B36" s="52">
        <v>70</v>
      </c>
      <c r="C36" s="52">
        <v>0</v>
      </c>
      <c r="D36" s="52" t="s">
        <v>126</v>
      </c>
      <c r="E36" s="52">
        <v>130</v>
      </c>
      <c r="F36" s="35" t="s">
        <v>125</v>
      </c>
      <c r="G36" s="35" t="s">
        <v>128</v>
      </c>
      <c r="H36" s="35" t="s">
        <v>148</v>
      </c>
      <c r="I36" s="35">
        <v>800</v>
      </c>
      <c r="J36" s="82">
        <f t="shared" si="2"/>
        <v>300000</v>
      </c>
      <c r="K36" s="83">
        <f t="shared" si="2"/>
        <v>300000</v>
      </c>
    </row>
    <row r="37" spans="1:11" s="72" customFormat="1" ht="16.5">
      <c r="A37" s="34" t="s">
        <v>14</v>
      </c>
      <c r="B37" s="52">
        <v>70</v>
      </c>
      <c r="C37" s="52">
        <v>0</v>
      </c>
      <c r="D37" s="52" t="s">
        <v>126</v>
      </c>
      <c r="E37" s="52">
        <v>130</v>
      </c>
      <c r="F37" s="35" t="s">
        <v>125</v>
      </c>
      <c r="G37" s="35" t="s">
        <v>128</v>
      </c>
      <c r="H37" s="35" t="s">
        <v>148</v>
      </c>
      <c r="I37" s="35">
        <v>870</v>
      </c>
      <c r="J37" s="82">
        <v>300000</v>
      </c>
      <c r="K37" s="83">
        <v>300000</v>
      </c>
    </row>
    <row r="38" spans="1:11" s="72" customFormat="1" ht="16.5">
      <c r="A38" s="38" t="s">
        <v>15</v>
      </c>
      <c r="B38" s="54">
        <v>70</v>
      </c>
      <c r="C38" s="54">
        <v>0</v>
      </c>
      <c r="D38" s="54" t="s">
        <v>126</v>
      </c>
      <c r="E38" s="54">
        <v>130</v>
      </c>
      <c r="F38" s="39" t="s">
        <v>125</v>
      </c>
      <c r="G38" s="39" t="s">
        <v>129</v>
      </c>
      <c r="H38" s="39"/>
      <c r="I38" s="39"/>
      <c r="J38" s="88">
        <f>J46+J53+J39+J50</f>
        <v>201700</v>
      </c>
      <c r="K38" s="89">
        <f>K46+K53+K39+K50</f>
        <v>204700</v>
      </c>
    </row>
    <row r="39" spans="1:11" s="72" customFormat="1" ht="33">
      <c r="A39" s="34" t="s">
        <v>58</v>
      </c>
      <c r="B39" s="52">
        <v>70</v>
      </c>
      <c r="C39" s="52">
        <v>0</v>
      </c>
      <c r="D39" s="52" t="s">
        <v>126</v>
      </c>
      <c r="E39" s="52">
        <v>130</v>
      </c>
      <c r="F39" s="35" t="s">
        <v>125</v>
      </c>
      <c r="G39" s="35" t="s">
        <v>129</v>
      </c>
      <c r="H39" s="35" t="s">
        <v>149</v>
      </c>
      <c r="I39" s="35"/>
      <c r="J39" s="82">
        <f>J40+J43</f>
        <v>179000</v>
      </c>
      <c r="K39" s="83">
        <f>K40+K43</f>
        <v>182000</v>
      </c>
    </row>
    <row r="40" spans="1:11" s="72" customFormat="1" ht="33">
      <c r="A40" s="34" t="s">
        <v>5</v>
      </c>
      <c r="B40" s="52">
        <v>70</v>
      </c>
      <c r="C40" s="52">
        <v>0</v>
      </c>
      <c r="D40" s="52" t="s">
        <v>126</v>
      </c>
      <c r="E40" s="52">
        <v>130</v>
      </c>
      <c r="F40" s="35" t="s">
        <v>125</v>
      </c>
      <c r="G40" s="35" t="s">
        <v>129</v>
      </c>
      <c r="H40" s="35" t="s">
        <v>149</v>
      </c>
      <c r="I40" s="35" t="s">
        <v>33</v>
      </c>
      <c r="J40" s="82">
        <f>J41</f>
        <v>172000</v>
      </c>
      <c r="K40" s="83">
        <f>K41</f>
        <v>175000</v>
      </c>
    </row>
    <row r="41" spans="1:11" s="72" customFormat="1" ht="33">
      <c r="A41" s="34" t="s">
        <v>6</v>
      </c>
      <c r="B41" s="52">
        <v>70</v>
      </c>
      <c r="C41" s="52">
        <v>0</v>
      </c>
      <c r="D41" s="52" t="s">
        <v>126</v>
      </c>
      <c r="E41" s="52">
        <v>130</v>
      </c>
      <c r="F41" s="35" t="s">
        <v>125</v>
      </c>
      <c r="G41" s="35" t="s">
        <v>129</v>
      </c>
      <c r="H41" s="35" t="s">
        <v>149</v>
      </c>
      <c r="I41" s="35">
        <v>240</v>
      </c>
      <c r="J41" s="82">
        <f>J42</f>
        <v>172000</v>
      </c>
      <c r="K41" s="83">
        <f>K42</f>
        <v>175000</v>
      </c>
    </row>
    <row r="42" spans="1:11" s="72" customFormat="1" ht="49.5" hidden="1">
      <c r="A42" s="37" t="s">
        <v>47</v>
      </c>
      <c r="B42" s="53">
        <v>70</v>
      </c>
      <c r="C42" s="53">
        <v>0</v>
      </c>
      <c r="D42" s="53" t="s">
        <v>126</v>
      </c>
      <c r="E42" s="53">
        <v>130</v>
      </c>
      <c r="F42" s="35" t="s">
        <v>125</v>
      </c>
      <c r="G42" s="35" t="s">
        <v>129</v>
      </c>
      <c r="H42" s="35" t="s">
        <v>149</v>
      </c>
      <c r="I42" s="35" t="s">
        <v>48</v>
      </c>
      <c r="J42" s="82">
        <v>172000</v>
      </c>
      <c r="K42" s="83">
        <v>175000</v>
      </c>
    </row>
    <row r="43" spans="1:11" s="72" customFormat="1" ht="16.5">
      <c r="A43" s="34" t="s">
        <v>7</v>
      </c>
      <c r="B43" s="52">
        <v>70</v>
      </c>
      <c r="C43" s="52">
        <v>0</v>
      </c>
      <c r="D43" s="52" t="s">
        <v>126</v>
      </c>
      <c r="E43" s="52">
        <v>130</v>
      </c>
      <c r="F43" s="35" t="s">
        <v>125</v>
      </c>
      <c r="G43" s="35" t="s">
        <v>129</v>
      </c>
      <c r="H43" s="35" t="s">
        <v>149</v>
      </c>
      <c r="I43" s="35">
        <v>800</v>
      </c>
      <c r="J43" s="82">
        <f>J45</f>
        <v>7000</v>
      </c>
      <c r="K43" s="83">
        <f>K45</f>
        <v>7000</v>
      </c>
    </row>
    <row r="44" spans="1:11" s="72" customFormat="1" ht="16.5">
      <c r="A44" s="34" t="s">
        <v>139</v>
      </c>
      <c r="B44" s="52">
        <v>70</v>
      </c>
      <c r="C44" s="52">
        <v>0</v>
      </c>
      <c r="D44" s="52" t="s">
        <v>126</v>
      </c>
      <c r="E44" s="52">
        <v>130</v>
      </c>
      <c r="F44" s="35" t="s">
        <v>125</v>
      </c>
      <c r="G44" s="35" t="s">
        <v>129</v>
      </c>
      <c r="H44" s="35" t="s">
        <v>149</v>
      </c>
      <c r="I44" s="35" t="s">
        <v>110</v>
      </c>
      <c r="J44" s="82">
        <v>7000</v>
      </c>
      <c r="K44" s="83">
        <v>7000</v>
      </c>
    </row>
    <row r="45" spans="1:11" s="72" customFormat="1" ht="16.5" hidden="1">
      <c r="A45" s="34" t="s">
        <v>109</v>
      </c>
      <c r="B45" s="52">
        <v>70</v>
      </c>
      <c r="C45" s="52">
        <v>0</v>
      </c>
      <c r="D45" s="52" t="s">
        <v>126</v>
      </c>
      <c r="E45" s="52">
        <v>130</v>
      </c>
      <c r="F45" s="35" t="s">
        <v>125</v>
      </c>
      <c r="G45" s="35" t="s">
        <v>129</v>
      </c>
      <c r="H45" s="35" t="s">
        <v>57</v>
      </c>
      <c r="I45" s="35" t="s">
        <v>108</v>
      </c>
      <c r="J45" s="82">
        <v>7000</v>
      </c>
      <c r="K45" s="83">
        <v>7000</v>
      </c>
    </row>
    <row r="46" spans="1:11" s="72" customFormat="1" ht="33">
      <c r="A46" s="34" t="s">
        <v>81</v>
      </c>
      <c r="B46" s="52">
        <v>70</v>
      </c>
      <c r="C46" s="52">
        <v>0</v>
      </c>
      <c r="D46" s="52" t="s">
        <v>126</v>
      </c>
      <c r="E46" s="52">
        <v>130</v>
      </c>
      <c r="F46" s="35" t="s">
        <v>125</v>
      </c>
      <c r="G46" s="35" t="s">
        <v>129</v>
      </c>
      <c r="H46" s="35" t="s">
        <v>150</v>
      </c>
      <c r="I46" s="35"/>
      <c r="J46" s="82">
        <f>J48</f>
        <v>22500</v>
      </c>
      <c r="K46" s="83">
        <f>K48</f>
        <v>22500</v>
      </c>
    </row>
    <row r="47" spans="1:11" s="72" customFormat="1" ht="33">
      <c r="A47" s="34" t="s">
        <v>5</v>
      </c>
      <c r="B47" s="52">
        <v>70</v>
      </c>
      <c r="C47" s="52">
        <v>0</v>
      </c>
      <c r="D47" s="52" t="s">
        <v>126</v>
      </c>
      <c r="E47" s="52">
        <v>130</v>
      </c>
      <c r="F47" s="35" t="s">
        <v>125</v>
      </c>
      <c r="G47" s="35" t="s">
        <v>129</v>
      </c>
      <c r="H47" s="35" t="s">
        <v>150</v>
      </c>
      <c r="I47" s="35" t="s">
        <v>33</v>
      </c>
      <c r="J47" s="82">
        <f>J48</f>
        <v>22500</v>
      </c>
      <c r="K47" s="83">
        <f>K48</f>
        <v>22500</v>
      </c>
    </row>
    <row r="48" spans="1:11" s="72" customFormat="1" ht="33">
      <c r="A48" s="34" t="s">
        <v>6</v>
      </c>
      <c r="B48" s="52">
        <v>70</v>
      </c>
      <c r="C48" s="52">
        <v>0</v>
      </c>
      <c r="D48" s="52" t="s">
        <v>126</v>
      </c>
      <c r="E48" s="52">
        <v>130</v>
      </c>
      <c r="F48" s="35" t="s">
        <v>125</v>
      </c>
      <c r="G48" s="35" t="s">
        <v>129</v>
      </c>
      <c r="H48" s="35" t="s">
        <v>150</v>
      </c>
      <c r="I48" s="35">
        <v>240</v>
      </c>
      <c r="J48" s="82">
        <f>J49</f>
        <v>22500</v>
      </c>
      <c r="K48" s="83">
        <f>K49</f>
        <v>22500</v>
      </c>
    </row>
    <row r="49" spans="1:11" s="72" customFormat="1" ht="49.5" hidden="1">
      <c r="A49" s="37" t="s">
        <v>47</v>
      </c>
      <c r="B49" s="53">
        <v>70</v>
      </c>
      <c r="C49" s="53">
        <v>0</v>
      </c>
      <c r="D49" s="53" t="s">
        <v>126</v>
      </c>
      <c r="E49" s="53">
        <v>130</v>
      </c>
      <c r="F49" s="35" t="s">
        <v>125</v>
      </c>
      <c r="G49" s="35" t="s">
        <v>129</v>
      </c>
      <c r="H49" s="35" t="s">
        <v>59</v>
      </c>
      <c r="I49" s="35" t="s">
        <v>48</v>
      </c>
      <c r="J49" s="82">
        <v>22500</v>
      </c>
      <c r="K49" s="83">
        <v>22500</v>
      </c>
    </row>
    <row r="50" spans="1:11" s="72" customFormat="1" ht="16.5" hidden="1">
      <c r="A50" s="34" t="s">
        <v>13</v>
      </c>
      <c r="B50" s="52">
        <v>70</v>
      </c>
      <c r="C50" s="52">
        <v>0</v>
      </c>
      <c r="D50" s="52" t="s">
        <v>126</v>
      </c>
      <c r="E50" s="52">
        <v>130</v>
      </c>
      <c r="F50" s="35" t="s">
        <v>125</v>
      </c>
      <c r="G50" s="35" t="s">
        <v>129</v>
      </c>
      <c r="H50" s="35" t="s">
        <v>56</v>
      </c>
      <c r="I50" s="35"/>
      <c r="J50" s="82">
        <f>J51</f>
        <v>0</v>
      </c>
      <c r="K50" s="83">
        <f>K51</f>
        <v>0</v>
      </c>
    </row>
    <row r="51" spans="1:11" s="72" customFormat="1" ht="16.5" hidden="1">
      <c r="A51" s="34" t="s">
        <v>7</v>
      </c>
      <c r="B51" s="52">
        <v>70</v>
      </c>
      <c r="C51" s="52">
        <v>0</v>
      </c>
      <c r="D51" s="52" t="s">
        <v>126</v>
      </c>
      <c r="E51" s="52">
        <v>130</v>
      </c>
      <c r="F51" s="35" t="s">
        <v>125</v>
      </c>
      <c r="G51" s="35" t="s">
        <v>129</v>
      </c>
      <c r="H51" s="35" t="s">
        <v>56</v>
      </c>
      <c r="I51" s="35">
        <v>800</v>
      </c>
      <c r="J51" s="82">
        <f>J52</f>
        <v>0</v>
      </c>
      <c r="K51" s="83">
        <f>K52</f>
        <v>0</v>
      </c>
    </row>
    <row r="52" spans="1:11" s="72" customFormat="1" ht="49.5" hidden="1">
      <c r="A52" s="34" t="s">
        <v>18</v>
      </c>
      <c r="B52" s="52">
        <v>70</v>
      </c>
      <c r="C52" s="52">
        <v>0</v>
      </c>
      <c r="D52" s="52" t="s">
        <v>126</v>
      </c>
      <c r="E52" s="52">
        <v>130</v>
      </c>
      <c r="F52" s="35" t="s">
        <v>125</v>
      </c>
      <c r="G52" s="35" t="s">
        <v>129</v>
      </c>
      <c r="H52" s="35" t="s">
        <v>56</v>
      </c>
      <c r="I52" s="35">
        <v>810</v>
      </c>
      <c r="J52" s="82"/>
      <c r="K52" s="83"/>
    </row>
    <row r="53" spans="1:11" s="72" customFormat="1" ht="49.5">
      <c r="A53" s="34" t="s">
        <v>16</v>
      </c>
      <c r="B53" s="52">
        <v>70</v>
      </c>
      <c r="C53" s="52">
        <v>0</v>
      </c>
      <c r="D53" s="52" t="s">
        <v>126</v>
      </c>
      <c r="E53" s="52">
        <v>130</v>
      </c>
      <c r="F53" s="35" t="s">
        <v>125</v>
      </c>
      <c r="G53" s="35" t="s">
        <v>129</v>
      </c>
      <c r="H53" s="35" t="s">
        <v>151</v>
      </c>
      <c r="I53" s="35"/>
      <c r="J53" s="82">
        <f aca="true" t="shared" si="3" ref="J53:K55">J54</f>
        <v>200</v>
      </c>
      <c r="K53" s="83">
        <f t="shared" si="3"/>
        <v>200</v>
      </c>
    </row>
    <row r="54" spans="1:11" s="72" customFormat="1" ht="33">
      <c r="A54" s="34" t="s">
        <v>5</v>
      </c>
      <c r="B54" s="52">
        <v>70</v>
      </c>
      <c r="C54" s="52">
        <v>0</v>
      </c>
      <c r="D54" s="52" t="s">
        <v>126</v>
      </c>
      <c r="E54" s="52">
        <v>130</v>
      </c>
      <c r="F54" s="35" t="s">
        <v>125</v>
      </c>
      <c r="G54" s="35" t="s">
        <v>129</v>
      </c>
      <c r="H54" s="35" t="s">
        <v>151</v>
      </c>
      <c r="I54" s="35" t="s">
        <v>33</v>
      </c>
      <c r="J54" s="90">
        <f t="shared" si="3"/>
        <v>200</v>
      </c>
      <c r="K54" s="91">
        <f t="shared" si="3"/>
        <v>200</v>
      </c>
    </row>
    <row r="55" spans="1:11" s="72" customFormat="1" ht="33.75" thickBot="1">
      <c r="A55" s="42" t="s">
        <v>6</v>
      </c>
      <c r="B55" s="55">
        <v>70</v>
      </c>
      <c r="C55" s="55">
        <v>0</v>
      </c>
      <c r="D55" s="55" t="s">
        <v>126</v>
      </c>
      <c r="E55" s="55">
        <v>130</v>
      </c>
      <c r="F55" s="43" t="s">
        <v>125</v>
      </c>
      <c r="G55" s="43" t="s">
        <v>129</v>
      </c>
      <c r="H55" s="35" t="s">
        <v>151</v>
      </c>
      <c r="I55" s="43" t="s">
        <v>34</v>
      </c>
      <c r="J55" s="92">
        <f t="shared" si="3"/>
        <v>200</v>
      </c>
      <c r="K55" s="93">
        <f t="shared" si="3"/>
        <v>200</v>
      </c>
    </row>
    <row r="56" spans="1:11" s="72" customFormat="1" ht="33.75" hidden="1" thickBot="1">
      <c r="A56" s="37" t="s">
        <v>49</v>
      </c>
      <c r="B56" s="56">
        <v>70</v>
      </c>
      <c r="C56" s="56">
        <v>0</v>
      </c>
      <c r="D56" s="56" t="s">
        <v>126</v>
      </c>
      <c r="E56" s="56">
        <v>130</v>
      </c>
      <c r="F56" s="43" t="s">
        <v>125</v>
      </c>
      <c r="G56" s="43" t="s">
        <v>129</v>
      </c>
      <c r="H56" s="35" t="s">
        <v>60</v>
      </c>
      <c r="I56" s="43" t="s">
        <v>48</v>
      </c>
      <c r="J56" s="92">
        <v>200</v>
      </c>
      <c r="K56" s="93">
        <v>200</v>
      </c>
    </row>
    <row r="57" spans="1:11" s="72" customFormat="1" ht="17.25" thickBot="1">
      <c r="A57" s="27" t="s">
        <v>17</v>
      </c>
      <c r="B57" s="50">
        <v>70</v>
      </c>
      <c r="C57" s="50">
        <v>0</v>
      </c>
      <c r="D57" s="50" t="s">
        <v>126</v>
      </c>
      <c r="E57" s="50">
        <v>130</v>
      </c>
      <c r="F57" s="28" t="s">
        <v>130</v>
      </c>
      <c r="G57" s="28" t="s">
        <v>126</v>
      </c>
      <c r="H57" s="28"/>
      <c r="I57" s="28"/>
      <c r="J57" s="78">
        <f>J58+J62</f>
        <v>18818900</v>
      </c>
      <c r="K57" s="79">
        <f>K58+K62</f>
        <v>11203100</v>
      </c>
    </row>
    <row r="58" spans="1:11" s="72" customFormat="1" ht="16.5">
      <c r="A58" s="49" t="s">
        <v>118</v>
      </c>
      <c r="B58" s="59">
        <v>70</v>
      </c>
      <c r="C58" s="59">
        <v>0</v>
      </c>
      <c r="D58" s="59" t="s">
        <v>126</v>
      </c>
      <c r="E58" s="59">
        <v>130</v>
      </c>
      <c r="F58" s="39" t="s">
        <v>130</v>
      </c>
      <c r="G58" s="39" t="s">
        <v>131</v>
      </c>
      <c r="H58" s="39"/>
      <c r="I58" s="39"/>
      <c r="J58" s="88">
        <f aca="true" t="shared" si="4" ref="J58:K60">J59</f>
        <v>514900</v>
      </c>
      <c r="K58" s="89">
        <f t="shared" si="4"/>
        <v>583100</v>
      </c>
    </row>
    <row r="59" spans="1:11" s="72" customFormat="1" ht="66">
      <c r="A59" s="37" t="s">
        <v>119</v>
      </c>
      <c r="B59" s="53">
        <v>70</v>
      </c>
      <c r="C59" s="53">
        <v>0</v>
      </c>
      <c r="D59" s="53" t="s">
        <v>126</v>
      </c>
      <c r="E59" s="52">
        <v>130</v>
      </c>
      <c r="F59" s="35" t="s">
        <v>130</v>
      </c>
      <c r="G59" s="35" t="s">
        <v>131</v>
      </c>
      <c r="H59" s="35" t="s">
        <v>152</v>
      </c>
      <c r="I59" s="35"/>
      <c r="J59" s="82">
        <f t="shared" si="4"/>
        <v>514900</v>
      </c>
      <c r="K59" s="83">
        <f t="shared" si="4"/>
        <v>583100</v>
      </c>
    </row>
    <row r="60" spans="1:11" s="72" customFormat="1" ht="16.5">
      <c r="A60" s="34" t="s">
        <v>7</v>
      </c>
      <c r="B60" s="52">
        <v>70</v>
      </c>
      <c r="C60" s="52">
        <v>0</v>
      </c>
      <c r="D60" s="52" t="s">
        <v>126</v>
      </c>
      <c r="E60" s="52">
        <v>130</v>
      </c>
      <c r="F60" s="35" t="s">
        <v>130</v>
      </c>
      <c r="G60" s="35" t="s">
        <v>131</v>
      </c>
      <c r="H60" s="35" t="s">
        <v>152</v>
      </c>
      <c r="I60" s="35" t="s">
        <v>50</v>
      </c>
      <c r="J60" s="82">
        <f t="shared" si="4"/>
        <v>514900</v>
      </c>
      <c r="K60" s="83">
        <f t="shared" si="4"/>
        <v>583100</v>
      </c>
    </row>
    <row r="61" spans="1:11" s="72" customFormat="1" ht="49.5">
      <c r="A61" s="34" t="s">
        <v>18</v>
      </c>
      <c r="B61" s="52">
        <v>70</v>
      </c>
      <c r="C61" s="52">
        <v>0</v>
      </c>
      <c r="D61" s="52" t="s">
        <v>126</v>
      </c>
      <c r="E61" s="52">
        <v>130</v>
      </c>
      <c r="F61" s="35" t="s">
        <v>130</v>
      </c>
      <c r="G61" s="35" t="s">
        <v>131</v>
      </c>
      <c r="H61" s="35" t="s">
        <v>152</v>
      </c>
      <c r="I61" s="35" t="s">
        <v>120</v>
      </c>
      <c r="J61" s="82">
        <v>514900</v>
      </c>
      <c r="K61" s="83">
        <v>583100</v>
      </c>
    </row>
    <row r="62" spans="1:11" s="72" customFormat="1" ht="16.5">
      <c r="A62" s="49" t="s">
        <v>19</v>
      </c>
      <c r="B62" s="59">
        <v>70</v>
      </c>
      <c r="C62" s="59">
        <v>0</v>
      </c>
      <c r="D62" s="59" t="s">
        <v>126</v>
      </c>
      <c r="E62" s="59">
        <v>130</v>
      </c>
      <c r="F62" s="39" t="s">
        <v>130</v>
      </c>
      <c r="G62" s="39" t="s">
        <v>132</v>
      </c>
      <c r="H62" s="39"/>
      <c r="I62" s="39"/>
      <c r="J62" s="88">
        <f>J63+J71+J79+J67+J83</f>
        <v>18304000</v>
      </c>
      <c r="K62" s="89">
        <f>K63+K71+K79+K67+K83</f>
        <v>10620000</v>
      </c>
    </row>
    <row r="63" spans="1:11" s="72" customFormat="1" ht="49.5" hidden="1">
      <c r="A63" s="34" t="s">
        <v>117</v>
      </c>
      <c r="B63" s="52">
        <v>70</v>
      </c>
      <c r="C63" s="52">
        <v>0</v>
      </c>
      <c r="D63" s="52" t="s">
        <v>126</v>
      </c>
      <c r="E63" s="52">
        <v>130</v>
      </c>
      <c r="F63" s="35" t="s">
        <v>130</v>
      </c>
      <c r="G63" s="35" t="s">
        <v>132</v>
      </c>
      <c r="H63" s="35" t="s">
        <v>153</v>
      </c>
      <c r="I63" s="35"/>
      <c r="J63" s="82">
        <f aca="true" t="shared" si="5" ref="J63:K65">J64</f>
        <v>0</v>
      </c>
      <c r="K63" s="83">
        <f t="shared" si="5"/>
        <v>0</v>
      </c>
    </row>
    <row r="64" spans="1:11" s="72" customFormat="1" ht="49.5" hidden="1">
      <c r="A64" s="34" t="s">
        <v>53</v>
      </c>
      <c r="B64" s="52">
        <v>70</v>
      </c>
      <c r="C64" s="52">
        <v>0</v>
      </c>
      <c r="D64" s="52" t="s">
        <v>126</v>
      </c>
      <c r="E64" s="52">
        <v>130</v>
      </c>
      <c r="F64" s="35" t="s">
        <v>130</v>
      </c>
      <c r="G64" s="35" t="s">
        <v>132</v>
      </c>
      <c r="H64" s="35" t="s">
        <v>153</v>
      </c>
      <c r="I64" s="35" t="s">
        <v>51</v>
      </c>
      <c r="J64" s="82">
        <f t="shared" si="5"/>
        <v>0</v>
      </c>
      <c r="K64" s="83">
        <f t="shared" si="5"/>
        <v>0</v>
      </c>
    </row>
    <row r="65" spans="1:11" s="72" customFormat="1" ht="16.5" hidden="1">
      <c r="A65" s="34" t="s">
        <v>99</v>
      </c>
      <c r="B65" s="52">
        <v>70</v>
      </c>
      <c r="C65" s="52">
        <v>0</v>
      </c>
      <c r="D65" s="52" t="s">
        <v>126</v>
      </c>
      <c r="E65" s="52">
        <v>130</v>
      </c>
      <c r="F65" s="35" t="s">
        <v>130</v>
      </c>
      <c r="G65" s="35" t="s">
        <v>132</v>
      </c>
      <c r="H65" s="35" t="s">
        <v>153</v>
      </c>
      <c r="I65" s="35" t="s">
        <v>96</v>
      </c>
      <c r="J65" s="82">
        <f t="shared" si="5"/>
        <v>0</v>
      </c>
      <c r="K65" s="83">
        <f t="shared" si="5"/>
        <v>0</v>
      </c>
    </row>
    <row r="66" spans="1:11" s="72" customFormat="1" ht="49.5" hidden="1">
      <c r="A66" s="34" t="s">
        <v>86</v>
      </c>
      <c r="B66" s="52">
        <v>70</v>
      </c>
      <c r="C66" s="52">
        <v>0</v>
      </c>
      <c r="D66" s="52" t="s">
        <v>126</v>
      </c>
      <c r="E66" s="52">
        <v>130</v>
      </c>
      <c r="F66" s="35" t="s">
        <v>130</v>
      </c>
      <c r="G66" s="35" t="s">
        <v>132</v>
      </c>
      <c r="H66" s="35" t="s">
        <v>116</v>
      </c>
      <c r="I66" s="35" t="s">
        <v>52</v>
      </c>
      <c r="J66" s="82"/>
      <c r="K66" s="83"/>
    </row>
    <row r="67" spans="1:11" s="72" customFormat="1" ht="49.5">
      <c r="A67" s="34" t="s">
        <v>106</v>
      </c>
      <c r="B67" s="52">
        <v>70</v>
      </c>
      <c r="C67" s="52">
        <v>0</v>
      </c>
      <c r="D67" s="52" t="s">
        <v>126</v>
      </c>
      <c r="E67" s="52">
        <v>130</v>
      </c>
      <c r="F67" s="35" t="s">
        <v>130</v>
      </c>
      <c r="G67" s="35" t="s">
        <v>132</v>
      </c>
      <c r="H67" s="35" t="s">
        <v>154</v>
      </c>
      <c r="I67" s="35"/>
      <c r="J67" s="82">
        <f aca="true" t="shared" si="6" ref="J67:K69">J68</f>
        <v>1150000</v>
      </c>
      <c r="K67" s="83">
        <f t="shared" si="6"/>
        <v>1150000</v>
      </c>
    </row>
    <row r="68" spans="1:11" s="72" customFormat="1" ht="33">
      <c r="A68" s="34" t="s">
        <v>5</v>
      </c>
      <c r="B68" s="52">
        <v>70</v>
      </c>
      <c r="C68" s="52">
        <v>0</v>
      </c>
      <c r="D68" s="52" t="s">
        <v>126</v>
      </c>
      <c r="E68" s="52">
        <v>130</v>
      </c>
      <c r="F68" s="35" t="s">
        <v>130</v>
      </c>
      <c r="G68" s="35" t="s">
        <v>132</v>
      </c>
      <c r="H68" s="35" t="s">
        <v>154</v>
      </c>
      <c r="I68" s="35">
        <v>200</v>
      </c>
      <c r="J68" s="82">
        <f t="shared" si="6"/>
        <v>1150000</v>
      </c>
      <c r="K68" s="83">
        <f t="shared" si="6"/>
        <v>1150000</v>
      </c>
    </row>
    <row r="69" spans="1:11" s="72" customFormat="1" ht="33">
      <c r="A69" s="34" t="s">
        <v>6</v>
      </c>
      <c r="B69" s="52">
        <v>70</v>
      </c>
      <c r="C69" s="52">
        <v>0</v>
      </c>
      <c r="D69" s="52" t="s">
        <v>126</v>
      </c>
      <c r="E69" s="52">
        <v>130</v>
      </c>
      <c r="F69" s="35" t="s">
        <v>130</v>
      </c>
      <c r="G69" s="35" t="s">
        <v>132</v>
      </c>
      <c r="H69" s="35" t="s">
        <v>154</v>
      </c>
      <c r="I69" s="35">
        <v>240</v>
      </c>
      <c r="J69" s="82">
        <f t="shared" si="6"/>
        <v>1150000</v>
      </c>
      <c r="K69" s="83">
        <f t="shared" si="6"/>
        <v>1150000</v>
      </c>
    </row>
    <row r="70" spans="1:11" s="72" customFormat="1" ht="33" hidden="1">
      <c r="A70" s="37" t="s">
        <v>49</v>
      </c>
      <c r="B70" s="53">
        <v>70</v>
      </c>
      <c r="C70" s="53">
        <v>0</v>
      </c>
      <c r="D70" s="53" t="s">
        <v>126</v>
      </c>
      <c r="E70" s="53">
        <v>130</v>
      </c>
      <c r="F70" s="35" t="s">
        <v>130</v>
      </c>
      <c r="G70" s="35" t="s">
        <v>132</v>
      </c>
      <c r="H70" s="35" t="s">
        <v>101</v>
      </c>
      <c r="I70" s="35" t="s">
        <v>48</v>
      </c>
      <c r="J70" s="82">
        <v>1150000</v>
      </c>
      <c r="K70" s="83">
        <v>1150000</v>
      </c>
    </row>
    <row r="71" spans="1:11" s="72" customFormat="1" ht="49.5">
      <c r="A71" s="34" t="s">
        <v>68</v>
      </c>
      <c r="B71" s="52">
        <v>70</v>
      </c>
      <c r="C71" s="52">
        <v>0</v>
      </c>
      <c r="D71" s="52" t="s">
        <v>126</v>
      </c>
      <c r="E71" s="52">
        <v>130</v>
      </c>
      <c r="F71" s="35" t="s">
        <v>130</v>
      </c>
      <c r="G71" s="35" t="s">
        <v>132</v>
      </c>
      <c r="H71" s="35" t="s">
        <v>155</v>
      </c>
      <c r="I71" s="35"/>
      <c r="J71" s="82">
        <f>J72+J74</f>
        <v>16124000</v>
      </c>
      <c r="K71" s="83">
        <f>K72+K74</f>
        <v>8440000</v>
      </c>
    </row>
    <row r="72" spans="1:11" s="72" customFormat="1" ht="33">
      <c r="A72" s="34" t="s">
        <v>5</v>
      </c>
      <c r="B72" s="52">
        <v>70</v>
      </c>
      <c r="C72" s="52">
        <v>0</v>
      </c>
      <c r="D72" s="52" t="s">
        <v>126</v>
      </c>
      <c r="E72" s="52">
        <v>130</v>
      </c>
      <c r="F72" s="35" t="s">
        <v>130</v>
      </c>
      <c r="G72" s="35" t="s">
        <v>132</v>
      </c>
      <c r="H72" s="35" t="s">
        <v>155</v>
      </c>
      <c r="I72" s="35">
        <v>200</v>
      </c>
      <c r="J72" s="82">
        <f>J73</f>
        <v>11324000</v>
      </c>
      <c r="K72" s="83">
        <f>K73</f>
        <v>1180000</v>
      </c>
    </row>
    <row r="73" spans="1:11" s="72" customFormat="1" ht="33">
      <c r="A73" s="34" t="s">
        <v>6</v>
      </c>
      <c r="B73" s="52">
        <v>70</v>
      </c>
      <c r="C73" s="52">
        <v>0</v>
      </c>
      <c r="D73" s="52" t="s">
        <v>126</v>
      </c>
      <c r="E73" s="52">
        <v>130</v>
      </c>
      <c r="F73" s="35" t="s">
        <v>130</v>
      </c>
      <c r="G73" s="35" t="s">
        <v>132</v>
      </c>
      <c r="H73" s="35" t="s">
        <v>155</v>
      </c>
      <c r="I73" s="35">
        <v>240</v>
      </c>
      <c r="J73" s="82">
        <f>9524000+1800000</f>
        <v>11324000</v>
      </c>
      <c r="K73" s="83">
        <v>1180000</v>
      </c>
    </row>
    <row r="74" spans="1:11" s="72" customFormat="1" ht="16.5">
      <c r="A74" s="34" t="s">
        <v>7</v>
      </c>
      <c r="B74" s="52">
        <v>70</v>
      </c>
      <c r="C74" s="52">
        <v>0</v>
      </c>
      <c r="D74" s="52" t="s">
        <v>126</v>
      </c>
      <c r="E74" s="52">
        <v>130</v>
      </c>
      <c r="F74" s="35" t="s">
        <v>130</v>
      </c>
      <c r="G74" s="35" t="s">
        <v>132</v>
      </c>
      <c r="H74" s="35" t="s">
        <v>155</v>
      </c>
      <c r="I74" s="35" t="s">
        <v>50</v>
      </c>
      <c r="J74" s="82">
        <f>J75</f>
        <v>4800000</v>
      </c>
      <c r="K74" s="83">
        <f>K75</f>
        <v>7260000</v>
      </c>
    </row>
    <row r="75" spans="1:11" s="72" customFormat="1" ht="49.5">
      <c r="A75" s="34" t="s">
        <v>18</v>
      </c>
      <c r="B75" s="52">
        <v>70</v>
      </c>
      <c r="C75" s="52">
        <v>0</v>
      </c>
      <c r="D75" s="52" t="s">
        <v>126</v>
      </c>
      <c r="E75" s="52">
        <v>130</v>
      </c>
      <c r="F75" s="35" t="s">
        <v>130</v>
      </c>
      <c r="G75" s="35" t="s">
        <v>132</v>
      </c>
      <c r="H75" s="35" t="s">
        <v>155</v>
      </c>
      <c r="I75" s="35">
        <v>810</v>
      </c>
      <c r="J75" s="82">
        <f>6600000-1800000</f>
        <v>4800000</v>
      </c>
      <c r="K75" s="83">
        <v>7260000</v>
      </c>
    </row>
    <row r="76" spans="1:11" s="72" customFormat="1" ht="16.5" hidden="1">
      <c r="A76" s="34" t="s">
        <v>20</v>
      </c>
      <c r="B76" s="52">
        <v>70</v>
      </c>
      <c r="C76" s="52">
        <v>0</v>
      </c>
      <c r="D76" s="52" t="s">
        <v>126</v>
      </c>
      <c r="E76" s="52">
        <v>130</v>
      </c>
      <c r="F76" s="35" t="s">
        <v>130</v>
      </c>
      <c r="G76" s="35" t="s">
        <v>132</v>
      </c>
      <c r="H76" s="35"/>
      <c r="I76" s="35"/>
      <c r="J76" s="82"/>
      <c r="K76" s="83"/>
    </row>
    <row r="77" spans="1:11" s="72" customFormat="1" ht="16.5" hidden="1">
      <c r="A77" s="34" t="s">
        <v>7</v>
      </c>
      <c r="B77" s="52">
        <v>70</v>
      </c>
      <c r="C77" s="52">
        <v>0</v>
      </c>
      <c r="D77" s="52" t="s">
        <v>126</v>
      </c>
      <c r="E77" s="52">
        <v>130</v>
      </c>
      <c r="F77" s="35" t="s">
        <v>130</v>
      </c>
      <c r="G77" s="35" t="s">
        <v>132</v>
      </c>
      <c r="H77" s="35"/>
      <c r="I77" s="35"/>
      <c r="J77" s="82"/>
      <c r="K77" s="83"/>
    </row>
    <row r="78" spans="1:11" s="72" customFormat="1" ht="49.5" hidden="1">
      <c r="A78" s="34" t="s">
        <v>18</v>
      </c>
      <c r="B78" s="52">
        <v>70</v>
      </c>
      <c r="C78" s="52">
        <v>0</v>
      </c>
      <c r="D78" s="52" t="s">
        <v>126</v>
      </c>
      <c r="E78" s="52">
        <v>130</v>
      </c>
      <c r="F78" s="35" t="s">
        <v>130</v>
      </c>
      <c r="G78" s="35" t="s">
        <v>132</v>
      </c>
      <c r="H78" s="35"/>
      <c r="I78" s="35"/>
      <c r="J78" s="82"/>
      <c r="K78" s="83"/>
    </row>
    <row r="79" spans="1:11" s="72" customFormat="1" ht="16.5">
      <c r="A79" s="34" t="s">
        <v>63</v>
      </c>
      <c r="B79" s="52">
        <v>70</v>
      </c>
      <c r="C79" s="52">
        <v>0</v>
      </c>
      <c r="D79" s="52" t="s">
        <v>126</v>
      </c>
      <c r="E79" s="52">
        <v>130</v>
      </c>
      <c r="F79" s="35" t="s">
        <v>130</v>
      </c>
      <c r="G79" s="35" t="s">
        <v>132</v>
      </c>
      <c r="H79" s="35" t="s">
        <v>156</v>
      </c>
      <c r="I79" s="35"/>
      <c r="J79" s="82">
        <f aca="true" t="shared" si="7" ref="J79:K81">J80</f>
        <v>1030000</v>
      </c>
      <c r="K79" s="83">
        <f t="shared" si="7"/>
        <v>1030000</v>
      </c>
    </row>
    <row r="80" spans="1:11" s="72" customFormat="1" ht="33">
      <c r="A80" s="34" t="s">
        <v>5</v>
      </c>
      <c r="B80" s="52">
        <v>70</v>
      </c>
      <c r="C80" s="52">
        <v>0</v>
      </c>
      <c r="D80" s="52" t="s">
        <v>126</v>
      </c>
      <c r="E80" s="52">
        <v>130</v>
      </c>
      <c r="F80" s="35" t="s">
        <v>130</v>
      </c>
      <c r="G80" s="35" t="s">
        <v>132</v>
      </c>
      <c r="H80" s="35" t="s">
        <v>156</v>
      </c>
      <c r="I80" s="35">
        <v>200</v>
      </c>
      <c r="J80" s="82">
        <f t="shared" si="7"/>
        <v>1030000</v>
      </c>
      <c r="K80" s="83">
        <f t="shared" si="7"/>
        <v>1030000</v>
      </c>
    </row>
    <row r="81" spans="1:11" s="72" customFormat="1" ht="33">
      <c r="A81" s="34" t="s">
        <v>6</v>
      </c>
      <c r="B81" s="52">
        <v>70</v>
      </c>
      <c r="C81" s="52">
        <v>0</v>
      </c>
      <c r="D81" s="52" t="s">
        <v>126</v>
      </c>
      <c r="E81" s="52">
        <v>130</v>
      </c>
      <c r="F81" s="35" t="s">
        <v>130</v>
      </c>
      <c r="G81" s="35" t="s">
        <v>132</v>
      </c>
      <c r="H81" s="35" t="s">
        <v>156</v>
      </c>
      <c r="I81" s="35">
        <v>240</v>
      </c>
      <c r="J81" s="82">
        <f t="shared" si="7"/>
        <v>1030000</v>
      </c>
      <c r="K81" s="83">
        <f t="shared" si="7"/>
        <v>1030000</v>
      </c>
    </row>
    <row r="82" spans="1:11" s="72" customFormat="1" ht="33" hidden="1">
      <c r="A82" s="37" t="s">
        <v>49</v>
      </c>
      <c r="B82" s="53">
        <v>70</v>
      </c>
      <c r="C82" s="53">
        <v>0</v>
      </c>
      <c r="D82" s="53" t="s">
        <v>126</v>
      </c>
      <c r="E82" s="53">
        <v>130</v>
      </c>
      <c r="F82" s="35" t="s">
        <v>130</v>
      </c>
      <c r="G82" s="35" t="s">
        <v>132</v>
      </c>
      <c r="H82" s="35" t="s">
        <v>62</v>
      </c>
      <c r="I82" s="35" t="s">
        <v>48</v>
      </c>
      <c r="J82" s="82">
        <v>1030000</v>
      </c>
      <c r="K82" s="83">
        <v>1030000</v>
      </c>
    </row>
    <row r="83" spans="1:11" s="72" customFormat="1" ht="0.75" customHeight="1" thickBot="1">
      <c r="A83" s="34" t="s">
        <v>107</v>
      </c>
      <c r="B83" s="52">
        <v>70</v>
      </c>
      <c r="C83" s="52">
        <v>0</v>
      </c>
      <c r="D83" s="52" t="s">
        <v>126</v>
      </c>
      <c r="E83" s="52">
        <v>130</v>
      </c>
      <c r="F83" s="35" t="s">
        <v>218</v>
      </c>
      <c r="G83" s="35" t="s">
        <v>218</v>
      </c>
      <c r="H83" s="35" t="s">
        <v>219</v>
      </c>
      <c r="I83" s="35"/>
      <c r="J83" s="82">
        <f aca="true" t="shared" si="8" ref="J83:K85">J84</f>
        <v>0</v>
      </c>
      <c r="K83" s="83">
        <f t="shared" si="8"/>
        <v>0</v>
      </c>
    </row>
    <row r="84" spans="1:11" s="72" customFormat="1" ht="33.75" hidden="1" thickBot="1">
      <c r="A84" s="34" t="s">
        <v>5</v>
      </c>
      <c r="B84" s="52">
        <v>70</v>
      </c>
      <c r="C84" s="52">
        <v>0</v>
      </c>
      <c r="D84" s="52" t="s">
        <v>126</v>
      </c>
      <c r="E84" s="52">
        <v>130</v>
      </c>
      <c r="F84" s="35" t="s">
        <v>218</v>
      </c>
      <c r="G84" s="35" t="s">
        <v>218</v>
      </c>
      <c r="H84" s="35" t="s">
        <v>219</v>
      </c>
      <c r="I84" s="35">
        <v>200</v>
      </c>
      <c r="J84" s="82">
        <f t="shared" si="8"/>
        <v>0</v>
      </c>
      <c r="K84" s="83">
        <f t="shared" si="8"/>
        <v>0</v>
      </c>
    </row>
    <row r="85" spans="1:11" s="72" customFormat="1" ht="33.75" hidden="1" thickBot="1">
      <c r="A85" s="34" t="s">
        <v>6</v>
      </c>
      <c r="B85" s="52">
        <v>70</v>
      </c>
      <c r="C85" s="52">
        <v>0</v>
      </c>
      <c r="D85" s="52" t="s">
        <v>126</v>
      </c>
      <c r="E85" s="52">
        <v>130</v>
      </c>
      <c r="F85" s="35" t="s">
        <v>218</v>
      </c>
      <c r="G85" s="35" t="s">
        <v>218</v>
      </c>
      <c r="H85" s="35" t="s">
        <v>219</v>
      </c>
      <c r="I85" s="35">
        <v>240</v>
      </c>
      <c r="J85" s="82">
        <f t="shared" si="8"/>
        <v>0</v>
      </c>
      <c r="K85" s="83">
        <f t="shared" si="8"/>
        <v>0</v>
      </c>
    </row>
    <row r="86" spans="1:11" s="72" customFormat="1" ht="33.75" hidden="1" thickBot="1">
      <c r="A86" s="37" t="s">
        <v>49</v>
      </c>
      <c r="B86" s="53">
        <v>70</v>
      </c>
      <c r="C86" s="53">
        <v>0</v>
      </c>
      <c r="D86" s="53" t="s">
        <v>126</v>
      </c>
      <c r="E86" s="53">
        <v>130</v>
      </c>
      <c r="F86" s="35" t="s">
        <v>218</v>
      </c>
      <c r="G86" s="35" t="s">
        <v>218</v>
      </c>
      <c r="H86" s="35" t="s">
        <v>219</v>
      </c>
      <c r="I86" s="35" t="s">
        <v>48</v>
      </c>
      <c r="J86" s="82"/>
      <c r="K86" s="83"/>
    </row>
    <row r="87" spans="1:11" s="72" customFormat="1" ht="17.25" thickBot="1">
      <c r="A87" s="27" t="s">
        <v>32</v>
      </c>
      <c r="B87" s="50">
        <v>70</v>
      </c>
      <c r="C87" s="50">
        <v>0</v>
      </c>
      <c r="D87" s="50" t="s">
        <v>126</v>
      </c>
      <c r="E87" s="50">
        <v>130</v>
      </c>
      <c r="F87" s="28" t="s">
        <v>133</v>
      </c>
      <c r="G87" s="28" t="s">
        <v>126</v>
      </c>
      <c r="H87" s="28"/>
      <c r="I87" s="28"/>
      <c r="J87" s="78">
        <f>J88+J112+J142</f>
        <v>16430174</v>
      </c>
      <c r="K87" s="79">
        <f>K88+K112+K142</f>
        <v>24540534</v>
      </c>
    </row>
    <row r="88" spans="1:11" s="72" customFormat="1" ht="16.5">
      <c r="A88" s="45" t="s">
        <v>21</v>
      </c>
      <c r="B88" s="57">
        <v>70</v>
      </c>
      <c r="C88" s="57">
        <v>0</v>
      </c>
      <c r="D88" s="57" t="s">
        <v>126</v>
      </c>
      <c r="E88" s="57">
        <v>130</v>
      </c>
      <c r="F88" s="46" t="s">
        <v>133</v>
      </c>
      <c r="G88" s="46" t="s">
        <v>125</v>
      </c>
      <c r="H88" s="46"/>
      <c r="I88" s="46"/>
      <c r="J88" s="94">
        <f>J89+J98+J92+J104+J108</f>
        <v>200000</v>
      </c>
      <c r="K88" s="95">
        <f>K89+K98+K92+K104+K108</f>
        <v>196000</v>
      </c>
    </row>
    <row r="89" spans="1:11" s="72" customFormat="1" ht="33" hidden="1">
      <c r="A89" s="34" t="s">
        <v>82</v>
      </c>
      <c r="B89" s="52">
        <v>70</v>
      </c>
      <c r="C89" s="52">
        <v>0</v>
      </c>
      <c r="D89" s="52" t="s">
        <v>126</v>
      </c>
      <c r="E89" s="52">
        <v>130</v>
      </c>
      <c r="F89" s="35" t="s">
        <v>30</v>
      </c>
      <c r="G89" s="35" t="s">
        <v>30</v>
      </c>
      <c r="H89" s="35" t="s">
        <v>83</v>
      </c>
      <c r="I89" s="35"/>
      <c r="J89" s="82">
        <f>J90</f>
        <v>0</v>
      </c>
      <c r="K89" s="83">
        <f>K90</f>
        <v>0</v>
      </c>
    </row>
    <row r="90" spans="1:11" s="72" customFormat="1" ht="49.5" hidden="1">
      <c r="A90" s="37" t="s">
        <v>38</v>
      </c>
      <c r="B90" s="53">
        <v>70</v>
      </c>
      <c r="C90" s="53">
        <v>0</v>
      </c>
      <c r="D90" s="53" t="s">
        <v>126</v>
      </c>
      <c r="E90" s="53">
        <v>130</v>
      </c>
      <c r="F90" s="35" t="s">
        <v>30</v>
      </c>
      <c r="G90" s="35" t="s">
        <v>30</v>
      </c>
      <c r="H90" s="35" t="s">
        <v>83</v>
      </c>
      <c r="I90" s="35" t="s">
        <v>36</v>
      </c>
      <c r="J90" s="82">
        <f>J91</f>
        <v>0</v>
      </c>
      <c r="K90" s="83">
        <f>K91</f>
        <v>0</v>
      </c>
    </row>
    <row r="91" spans="1:11" s="72" customFormat="1" ht="49.5" hidden="1">
      <c r="A91" s="37" t="s">
        <v>39</v>
      </c>
      <c r="B91" s="53">
        <v>70</v>
      </c>
      <c r="C91" s="53">
        <v>0</v>
      </c>
      <c r="D91" s="53" t="s">
        <v>126</v>
      </c>
      <c r="E91" s="53">
        <v>130</v>
      </c>
      <c r="F91" s="35" t="s">
        <v>30</v>
      </c>
      <c r="G91" s="35" t="s">
        <v>30</v>
      </c>
      <c r="H91" s="35" t="s">
        <v>83</v>
      </c>
      <c r="I91" s="35" t="s">
        <v>37</v>
      </c>
      <c r="J91" s="82"/>
      <c r="K91" s="83"/>
    </row>
    <row r="92" spans="1:11" s="72" customFormat="1" ht="33">
      <c r="A92" s="34" t="s">
        <v>85</v>
      </c>
      <c r="B92" s="52">
        <v>70</v>
      </c>
      <c r="C92" s="52">
        <v>0</v>
      </c>
      <c r="D92" s="52" t="s">
        <v>126</v>
      </c>
      <c r="E92" s="52">
        <v>130</v>
      </c>
      <c r="F92" s="35" t="s">
        <v>133</v>
      </c>
      <c r="G92" s="35" t="s">
        <v>125</v>
      </c>
      <c r="H92" s="35" t="s">
        <v>157</v>
      </c>
      <c r="I92" s="35"/>
      <c r="J92" s="82">
        <f>J93+J96</f>
        <v>200000</v>
      </c>
      <c r="K92" s="83">
        <f>K93+K96</f>
        <v>196000</v>
      </c>
    </row>
    <row r="93" spans="1:11" s="72" customFormat="1" ht="33">
      <c r="A93" s="34" t="s">
        <v>5</v>
      </c>
      <c r="B93" s="52">
        <v>70</v>
      </c>
      <c r="C93" s="52">
        <v>0</v>
      </c>
      <c r="D93" s="52" t="s">
        <v>126</v>
      </c>
      <c r="E93" s="52">
        <v>130</v>
      </c>
      <c r="F93" s="35" t="s">
        <v>133</v>
      </c>
      <c r="G93" s="35" t="s">
        <v>125</v>
      </c>
      <c r="H93" s="35" t="s">
        <v>157</v>
      </c>
      <c r="I93" s="35" t="s">
        <v>33</v>
      </c>
      <c r="J93" s="82">
        <f>J94</f>
        <v>200000</v>
      </c>
      <c r="K93" s="83">
        <f>K94</f>
        <v>196000</v>
      </c>
    </row>
    <row r="94" spans="1:11" s="72" customFormat="1" ht="33">
      <c r="A94" s="34" t="s">
        <v>6</v>
      </c>
      <c r="B94" s="52">
        <v>70</v>
      </c>
      <c r="C94" s="52">
        <v>0</v>
      </c>
      <c r="D94" s="52" t="s">
        <v>126</v>
      </c>
      <c r="E94" s="52">
        <v>130</v>
      </c>
      <c r="F94" s="35" t="s">
        <v>133</v>
      </c>
      <c r="G94" s="35" t="s">
        <v>125</v>
      </c>
      <c r="H94" s="35" t="s">
        <v>157</v>
      </c>
      <c r="I94" s="35" t="s">
        <v>34</v>
      </c>
      <c r="J94" s="82">
        <f>J95</f>
        <v>200000</v>
      </c>
      <c r="K94" s="83">
        <f>K95</f>
        <v>196000</v>
      </c>
    </row>
    <row r="95" spans="1:11" s="72" customFormat="1" ht="33" hidden="1">
      <c r="A95" s="34" t="s">
        <v>49</v>
      </c>
      <c r="B95" s="52">
        <v>70</v>
      </c>
      <c r="C95" s="52">
        <v>0</v>
      </c>
      <c r="D95" s="52" t="s">
        <v>126</v>
      </c>
      <c r="E95" s="52">
        <v>130</v>
      </c>
      <c r="F95" s="35" t="s">
        <v>133</v>
      </c>
      <c r="G95" s="35" t="s">
        <v>125</v>
      </c>
      <c r="H95" s="35" t="s">
        <v>70</v>
      </c>
      <c r="I95" s="35" t="s">
        <v>48</v>
      </c>
      <c r="J95" s="82">
        <v>200000</v>
      </c>
      <c r="K95" s="83">
        <v>196000</v>
      </c>
    </row>
    <row r="96" spans="1:11" s="72" customFormat="1" ht="16.5" hidden="1">
      <c r="A96" s="34" t="s">
        <v>7</v>
      </c>
      <c r="B96" s="52">
        <v>70</v>
      </c>
      <c r="C96" s="52">
        <v>0</v>
      </c>
      <c r="D96" s="52" t="s">
        <v>126</v>
      </c>
      <c r="E96" s="52">
        <v>130</v>
      </c>
      <c r="F96" s="35" t="s">
        <v>133</v>
      </c>
      <c r="G96" s="35" t="s">
        <v>125</v>
      </c>
      <c r="H96" s="35" t="s">
        <v>70</v>
      </c>
      <c r="I96" s="35" t="s">
        <v>110</v>
      </c>
      <c r="J96" s="82">
        <f>J97</f>
        <v>0</v>
      </c>
      <c r="K96" s="83">
        <f>K97</f>
        <v>0</v>
      </c>
    </row>
    <row r="97" spans="1:11" s="72" customFormat="1" ht="16.5" hidden="1">
      <c r="A97" s="34" t="s">
        <v>109</v>
      </c>
      <c r="B97" s="52">
        <v>70</v>
      </c>
      <c r="C97" s="52">
        <v>0</v>
      </c>
      <c r="D97" s="52" t="s">
        <v>126</v>
      </c>
      <c r="E97" s="52">
        <v>130</v>
      </c>
      <c r="F97" s="35" t="s">
        <v>133</v>
      </c>
      <c r="G97" s="35" t="s">
        <v>125</v>
      </c>
      <c r="H97" s="35" t="s">
        <v>70</v>
      </c>
      <c r="I97" s="35" t="s">
        <v>108</v>
      </c>
      <c r="J97" s="82"/>
      <c r="K97" s="83"/>
    </row>
    <row r="98" spans="1:11" s="72" customFormat="1" ht="6.75" customHeight="1" hidden="1">
      <c r="A98" s="34" t="s">
        <v>69</v>
      </c>
      <c r="B98" s="52">
        <v>70</v>
      </c>
      <c r="C98" s="52">
        <v>0</v>
      </c>
      <c r="D98" s="52" t="s">
        <v>126</v>
      </c>
      <c r="E98" s="52">
        <v>130</v>
      </c>
      <c r="F98" s="35" t="s">
        <v>133</v>
      </c>
      <c r="G98" s="35" t="s">
        <v>125</v>
      </c>
      <c r="H98" s="35" t="s">
        <v>71</v>
      </c>
      <c r="I98" s="35"/>
      <c r="J98" s="82">
        <f>J99+J102</f>
        <v>0</v>
      </c>
      <c r="K98" s="83">
        <f>K99+K102</f>
        <v>0</v>
      </c>
    </row>
    <row r="99" spans="1:11" s="72" customFormat="1" ht="33" hidden="1">
      <c r="A99" s="34" t="s">
        <v>5</v>
      </c>
      <c r="B99" s="52">
        <v>70</v>
      </c>
      <c r="C99" s="52">
        <v>0</v>
      </c>
      <c r="D99" s="52" t="s">
        <v>126</v>
      </c>
      <c r="E99" s="52">
        <v>130</v>
      </c>
      <c r="F99" s="35" t="s">
        <v>133</v>
      </c>
      <c r="G99" s="35" t="s">
        <v>125</v>
      </c>
      <c r="H99" s="35" t="s">
        <v>64</v>
      </c>
      <c r="I99" s="35" t="s">
        <v>33</v>
      </c>
      <c r="J99" s="82">
        <f>J100</f>
        <v>0</v>
      </c>
      <c r="K99" s="83">
        <f>K100</f>
        <v>0</v>
      </c>
    </row>
    <row r="100" spans="1:11" s="72" customFormat="1" ht="33" hidden="1">
      <c r="A100" s="34" t="s">
        <v>6</v>
      </c>
      <c r="B100" s="52">
        <v>70</v>
      </c>
      <c r="C100" s="52">
        <v>0</v>
      </c>
      <c r="D100" s="52" t="s">
        <v>126</v>
      </c>
      <c r="E100" s="52">
        <v>130</v>
      </c>
      <c r="F100" s="35" t="s">
        <v>133</v>
      </c>
      <c r="G100" s="35" t="s">
        <v>125</v>
      </c>
      <c r="H100" s="35" t="s">
        <v>70</v>
      </c>
      <c r="I100" s="35" t="s">
        <v>34</v>
      </c>
      <c r="J100" s="82">
        <f>J101</f>
        <v>0</v>
      </c>
      <c r="K100" s="83">
        <f>K101</f>
        <v>0</v>
      </c>
    </row>
    <row r="101" spans="1:11" s="72" customFormat="1" ht="33" hidden="1">
      <c r="A101" s="34" t="s">
        <v>49</v>
      </c>
      <c r="B101" s="52">
        <v>70</v>
      </c>
      <c r="C101" s="52">
        <v>0</v>
      </c>
      <c r="D101" s="52" t="s">
        <v>126</v>
      </c>
      <c r="E101" s="52">
        <v>130</v>
      </c>
      <c r="F101" s="35" t="s">
        <v>133</v>
      </c>
      <c r="G101" s="35" t="s">
        <v>125</v>
      </c>
      <c r="H101" s="35" t="s">
        <v>70</v>
      </c>
      <c r="I101" s="35" t="s">
        <v>48</v>
      </c>
      <c r="J101" s="82"/>
      <c r="K101" s="83"/>
    </row>
    <row r="102" spans="1:11" s="72" customFormat="1" ht="16.5" hidden="1">
      <c r="A102" s="34" t="s">
        <v>7</v>
      </c>
      <c r="B102" s="52">
        <v>70</v>
      </c>
      <c r="C102" s="52">
        <v>0</v>
      </c>
      <c r="D102" s="52" t="s">
        <v>126</v>
      </c>
      <c r="E102" s="52">
        <v>130</v>
      </c>
      <c r="F102" s="35" t="s">
        <v>133</v>
      </c>
      <c r="G102" s="35" t="s">
        <v>125</v>
      </c>
      <c r="H102" s="35" t="s">
        <v>71</v>
      </c>
      <c r="I102" s="35">
        <v>800</v>
      </c>
      <c r="J102" s="82">
        <f>J103</f>
        <v>0</v>
      </c>
      <c r="K102" s="83">
        <f>K103</f>
        <v>0</v>
      </c>
    </row>
    <row r="103" spans="1:11" s="72" customFormat="1" ht="49.5" hidden="1">
      <c r="A103" s="34" t="s">
        <v>18</v>
      </c>
      <c r="B103" s="52">
        <v>70</v>
      </c>
      <c r="C103" s="52">
        <v>0</v>
      </c>
      <c r="D103" s="52" t="s">
        <v>126</v>
      </c>
      <c r="E103" s="52">
        <v>130</v>
      </c>
      <c r="F103" s="35" t="s">
        <v>133</v>
      </c>
      <c r="G103" s="35" t="s">
        <v>125</v>
      </c>
      <c r="H103" s="35" t="s">
        <v>71</v>
      </c>
      <c r="I103" s="35">
        <v>810</v>
      </c>
      <c r="J103" s="82"/>
      <c r="K103" s="83"/>
    </row>
    <row r="104" spans="1:11" s="72" customFormat="1" ht="33" hidden="1">
      <c r="A104" s="48" t="s">
        <v>89</v>
      </c>
      <c r="B104" s="58">
        <v>70</v>
      </c>
      <c r="C104" s="58">
        <v>0</v>
      </c>
      <c r="D104" s="58" t="s">
        <v>126</v>
      </c>
      <c r="E104" s="58">
        <v>130</v>
      </c>
      <c r="F104" s="35" t="s">
        <v>133</v>
      </c>
      <c r="G104" s="35" t="s">
        <v>125</v>
      </c>
      <c r="H104" s="35" t="s">
        <v>158</v>
      </c>
      <c r="I104" s="35"/>
      <c r="J104" s="82">
        <f aca="true" t="shared" si="9" ref="J104:K106">J105</f>
        <v>0</v>
      </c>
      <c r="K104" s="83">
        <f t="shared" si="9"/>
        <v>0</v>
      </c>
    </row>
    <row r="105" spans="1:11" s="72" customFormat="1" ht="33" hidden="1">
      <c r="A105" s="34" t="s">
        <v>5</v>
      </c>
      <c r="B105" s="52">
        <v>70</v>
      </c>
      <c r="C105" s="52">
        <v>0</v>
      </c>
      <c r="D105" s="52" t="s">
        <v>126</v>
      </c>
      <c r="E105" s="52">
        <v>130</v>
      </c>
      <c r="F105" s="35" t="s">
        <v>133</v>
      </c>
      <c r="G105" s="35" t="s">
        <v>125</v>
      </c>
      <c r="H105" s="35" t="s">
        <v>158</v>
      </c>
      <c r="I105" s="35" t="s">
        <v>33</v>
      </c>
      <c r="J105" s="82">
        <f t="shared" si="9"/>
        <v>0</v>
      </c>
      <c r="K105" s="83">
        <f t="shared" si="9"/>
        <v>0</v>
      </c>
    </row>
    <row r="106" spans="1:11" s="72" customFormat="1" ht="33" hidden="1">
      <c r="A106" s="34" t="s">
        <v>6</v>
      </c>
      <c r="B106" s="52">
        <v>70</v>
      </c>
      <c r="C106" s="52">
        <v>0</v>
      </c>
      <c r="D106" s="52" t="s">
        <v>126</v>
      </c>
      <c r="E106" s="52">
        <v>130</v>
      </c>
      <c r="F106" s="35" t="s">
        <v>133</v>
      </c>
      <c r="G106" s="35" t="s">
        <v>125</v>
      </c>
      <c r="H106" s="35" t="s">
        <v>158</v>
      </c>
      <c r="I106" s="35" t="s">
        <v>34</v>
      </c>
      <c r="J106" s="82">
        <f t="shared" si="9"/>
        <v>0</v>
      </c>
      <c r="K106" s="83">
        <f t="shared" si="9"/>
        <v>0</v>
      </c>
    </row>
    <row r="107" spans="1:11" s="72" customFormat="1" ht="33" hidden="1">
      <c r="A107" s="34" t="s">
        <v>49</v>
      </c>
      <c r="B107" s="52">
        <v>70</v>
      </c>
      <c r="C107" s="52">
        <v>0</v>
      </c>
      <c r="D107" s="52" t="s">
        <v>126</v>
      </c>
      <c r="E107" s="52">
        <v>130</v>
      </c>
      <c r="F107" s="35" t="s">
        <v>133</v>
      </c>
      <c r="G107" s="35" t="s">
        <v>125</v>
      </c>
      <c r="H107" s="35" t="s">
        <v>84</v>
      </c>
      <c r="I107" s="35" t="s">
        <v>48</v>
      </c>
      <c r="J107" s="82"/>
      <c r="K107" s="83"/>
    </row>
    <row r="108" spans="1:11" s="72" customFormat="1" ht="33" hidden="1">
      <c r="A108" s="34" t="s">
        <v>104</v>
      </c>
      <c r="B108" s="52">
        <v>70</v>
      </c>
      <c r="C108" s="52">
        <v>0</v>
      </c>
      <c r="D108" s="52" t="s">
        <v>126</v>
      </c>
      <c r="E108" s="52">
        <v>130</v>
      </c>
      <c r="F108" s="35" t="s">
        <v>30</v>
      </c>
      <c r="G108" s="35" t="s">
        <v>30</v>
      </c>
      <c r="H108" s="35" t="s">
        <v>102</v>
      </c>
      <c r="I108" s="35"/>
      <c r="J108" s="82">
        <f aca="true" t="shared" si="10" ref="J108:K110">J109</f>
        <v>0</v>
      </c>
      <c r="K108" s="83">
        <f t="shared" si="10"/>
        <v>0</v>
      </c>
    </row>
    <row r="109" spans="1:11" s="72" customFormat="1" ht="49.5" hidden="1">
      <c r="A109" s="34" t="s">
        <v>53</v>
      </c>
      <c r="B109" s="52">
        <v>70</v>
      </c>
      <c r="C109" s="52">
        <v>0</v>
      </c>
      <c r="D109" s="52" t="s">
        <v>126</v>
      </c>
      <c r="E109" s="52">
        <v>130</v>
      </c>
      <c r="F109" s="35" t="s">
        <v>30</v>
      </c>
      <c r="G109" s="35" t="s">
        <v>30</v>
      </c>
      <c r="H109" s="35" t="s">
        <v>102</v>
      </c>
      <c r="I109" s="35" t="s">
        <v>51</v>
      </c>
      <c r="J109" s="82">
        <f t="shared" si="10"/>
        <v>0</v>
      </c>
      <c r="K109" s="83">
        <f t="shared" si="10"/>
        <v>0</v>
      </c>
    </row>
    <row r="110" spans="1:11" s="72" customFormat="1" ht="16.5" hidden="1">
      <c r="A110" s="34" t="s">
        <v>97</v>
      </c>
      <c r="B110" s="52">
        <v>70</v>
      </c>
      <c r="C110" s="52">
        <v>0</v>
      </c>
      <c r="D110" s="52" t="s">
        <v>126</v>
      </c>
      <c r="E110" s="52">
        <v>130</v>
      </c>
      <c r="F110" s="35" t="s">
        <v>30</v>
      </c>
      <c r="G110" s="35" t="s">
        <v>30</v>
      </c>
      <c r="H110" s="35" t="s">
        <v>102</v>
      </c>
      <c r="I110" s="35" t="s">
        <v>96</v>
      </c>
      <c r="J110" s="82">
        <f t="shared" si="10"/>
        <v>0</v>
      </c>
      <c r="K110" s="83">
        <f t="shared" si="10"/>
        <v>0</v>
      </c>
    </row>
    <row r="111" spans="1:11" s="72" customFormat="1" ht="66" hidden="1">
      <c r="A111" s="37" t="s">
        <v>105</v>
      </c>
      <c r="B111" s="53">
        <v>70</v>
      </c>
      <c r="C111" s="53">
        <v>0</v>
      </c>
      <c r="D111" s="53" t="s">
        <v>126</v>
      </c>
      <c r="E111" s="53">
        <v>130</v>
      </c>
      <c r="F111" s="35" t="s">
        <v>30</v>
      </c>
      <c r="G111" s="35" t="s">
        <v>30</v>
      </c>
      <c r="H111" s="35" t="s">
        <v>102</v>
      </c>
      <c r="I111" s="35" t="s">
        <v>103</v>
      </c>
      <c r="J111" s="82"/>
      <c r="K111" s="83"/>
    </row>
    <row r="112" spans="1:11" s="72" customFormat="1" ht="16.5">
      <c r="A112" s="49" t="s">
        <v>22</v>
      </c>
      <c r="B112" s="59">
        <v>70</v>
      </c>
      <c r="C112" s="59">
        <v>0</v>
      </c>
      <c r="D112" s="59" t="s">
        <v>126</v>
      </c>
      <c r="E112" s="59">
        <v>130</v>
      </c>
      <c r="F112" s="39" t="s">
        <v>133</v>
      </c>
      <c r="G112" s="39" t="s">
        <v>134</v>
      </c>
      <c r="H112" s="39"/>
      <c r="I112" s="39"/>
      <c r="J112" s="88">
        <f>J113+J120+J123+J126+J130+J133+J136</f>
        <v>4300000</v>
      </c>
      <c r="K112" s="89">
        <f>K113+K120+K123+K126+K130+K133+K136</f>
        <v>4700000</v>
      </c>
    </row>
    <row r="113" spans="1:11" s="72" customFormat="1" ht="49.5">
      <c r="A113" s="37" t="s">
        <v>73</v>
      </c>
      <c r="B113" s="53">
        <v>70</v>
      </c>
      <c r="C113" s="53">
        <v>0</v>
      </c>
      <c r="D113" s="53" t="s">
        <v>126</v>
      </c>
      <c r="E113" s="53">
        <v>130</v>
      </c>
      <c r="F113" s="35" t="s">
        <v>133</v>
      </c>
      <c r="G113" s="35" t="s">
        <v>134</v>
      </c>
      <c r="H113" s="35" t="s">
        <v>159</v>
      </c>
      <c r="I113" s="35"/>
      <c r="J113" s="82">
        <f>J117+J114</f>
        <v>400000</v>
      </c>
      <c r="K113" s="83">
        <f>K117+K114</f>
        <v>400000</v>
      </c>
    </row>
    <row r="114" spans="1:11" s="72" customFormat="1" ht="33">
      <c r="A114" s="34" t="s">
        <v>5</v>
      </c>
      <c r="B114" s="52">
        <v>70</v>
      </c>
      <c r="C114" s="52">
        <v>0</v>
      </c>
      <c r="D114" s="52" t="s">
        <v>126</v>
      </c>
      <c r="E114" s="52">
        <v>130</v>
      </c>
      <c r="F114" s="35" t="s">
        <v>133</v>
      </c>
      <c r="G114" s="35" t="s">
        <v>134</v>
      </c>
      <c r="H114" s="35" t="s">
        <v>159</v>
      </c>
      <c r="I114" s="35" t="s">
        <v>33</v>
      </c>
      <c r="J114" s="82">
        <f>J115</f>
        <v>400000</v>
      </c>
      <c r="K114" s="83">
        <f>K115</f>
        <v>400000</v>
      </c>
    </row>
    <row r="115" spans="1:11" s="72" customFormat="1" ht="33">
      <c r="A115" s="34" t="s">
        <v>6</v>
      </c>
      <c r="B115" s="52">
        <v>70</v>
      </c>
      <c r="C115" s="52">
        <v>0</v>
      </c>
      <c r="D115" s="52" t="s">
        <v>126</v>
      </c>
      <c r="E115" s="52">
        <v>130</v>
      </c>
      <c r="F115" s="35" t="s">
        <v>133</v>
      </c>
      <c r="G115" s="35" t="s">
        <v>134</v>
      </c>
      <c r="H115" s="35" t="s">
        <v>159</v>
      </c>
      <c r="I115" s="35" t="s">
        <v>34</v>
      </c>
      <c r="J115" s="82">
        <f>J116</f>
        <v>400000</v>
      </c>
      <c r="K115" s="83">
        <f>K116</f>
        <v>400000</v>
      </c>
    </row>
    <row r="116" spans="1:11" s="72" customFormat="1" ht="32.25" customHeight="1" hidden="1">
      <c r="A116" s="34" t="s">
        <v>49</v>
      </c>
      <c r="B116" s="52">
        <v>70</v>
      </c>
      <c r="C116" s="52">
        <v>0</v>
      </c>
      <c r="D116" s="52" t="s">
        <v>126</v>
      </c>
      <c r="E116" s="52">
        <v>130</v>
      </c>
      <c r="F116" s="35" t="s">
        <v>133</v>
      </c>
      <c r="G116" s="35" t="s">
        <v>134</v>
      </c>
      <c r="H116" s="35" t="s">
        <v>159</v>
      </c>
      <c r="I116" s="35" t="s">
        <v>48</v>
      </c>
      <c r="J116" s="82">
        <v>400000</v>
      </c>
      <c r="K116" s="83">
        <v>400000</v>
      </c>
    </row>
    <row r="117" spans="1:11" s="72" customFormat="1" ht="1.5" customHeight="1" hidden="1">
      <c r="A117" s="37" t="s">
        <v>53</v>
      </c>
      <c r="B117" s="53">
        <v>70</v>
      </c>
      <c r="C117" s="53">
        <v>0</v>
      </c>
      <c r="D117" s="53" t="s">
        <v>126</v>
      </c>
      <c r="E117" s="53">
        <v>130</v>
      </c>
      <c r="F117" s="35" t="s">
        <v>133</v>
      </c>
      <c r="G117" s="35" t="s">
        <v>134</v>
      </c>
      <c r="H117" s="35" t="s">
        <v>159</v>
      </c>
      <c r="I117" s="35" t="s">
        <v>51</v>
      </c>
      <c r="J117" s="82">
        <f>J118</f>
        <v>0</v>
      </c>
      <c r="K117" s="83">
        <f>K118</f>
        <v>0</v>
      </c>
    </row>
    <row r="118" spans="1:11" s="72" customFormat="1" ht="16.5" hidden="1">
      <c r="A118" s="37" t="s">
        <v>99</v>
      </c>
      <c r="B118" s="53">
        <v>70</v>
      </c>
      <c r="C118" s="53">
        <v>0</v>
      </c>
      <c r="D118" s="53" t="s">
        <v>126</v>
      </c>
      <c r="E118" s="35" t="s">
        <v>100</v>
      </c>
      <c r="F118" s="35" t="s">
        <v>133</v>
      </c>
      <c r="G118" s="35" t="s">
        <v>134</v>
      </c>
      <c r="H118" s="35" t="s">
        <v>159</v>
      </c>
      <c r="I118" s="35" t="s">
        <v>96</v>
      </c>
      <c r="J118" s="26">
        <f>J119</f>
        <v>0</v>
      </c>
      <c r="K118" s="96">
        <f>K119</f>
        <v>0</v>
      </c>
    </row>
    <row r="119" spans="1:11" s="72" customFormat="1" ht="49.5" hidden="1">
      <c r="A119" s="37" t="s">
        <v>86</v>
      </c>
      <c r="B119" s="53">
        <v>70</v>
      </c>
      <c r="C119" s="53">
        <v>0</v>
      </c>
      <c r="D119" s="53" t="s">
        <v>126</v>
      </c>
      <c r="E119" s="53">
        <v>130</v>
      </c>
      <c r="F119" s="35" t="s">
        <v>133</v>
      </c>
      <c r="G119" s="35" t="s">
        <v>134</v>
      </c>
      <c r="H119" s="35" t="s">
        <v>72</v>
      </c>
      <c r="I119" s="35" t="s">
        <v>52</v>
      </c>
      <c r="J119" s="82"/>
      <c r="K119" s="83"/>
    </row>
    <row r="120" spans="1:11" s="72" customFormat="1" ht="49.5" hidden="1">
      <c r="A120" s="37" t="s">
        <v>74</v>
      </c>
      <c r="B120" s="53">
        <v>70</v>
      </c>
      <c r="C120" s="53">
        <v>0</v>
      </c>
      <c r="D120" s="53" t="s">
        <v>126</v>
      </c>
      <c r="E120" s="53">
        <v>130</v>
      </c>
      <c r="F120" s="35" t="s">
        <v>133</v>
      </c>
      <c r="G120" s="35" t="s">
        <v>134</v>
      </c>
      <c r="H120" s="35" t="s">
        <v>160</v>
      </c>
      <c r="I120" s="35"/>
      <c r="J120" s="82">
        <f>J121</f>
        <v>0</v>
      </c>
      <c r="K120" s="83">
        <f>K121</f>
        <v>0</v>
      </c>
    </row>
    <row r="121" spans="1:11" s="72" customFormat="1" ht="16.5" hidden="1">
      <c r="A121" s="34" t="s">
        <v>7</v>
      </c>
      <c r="B121" s="52">
        <v>70</v>
      </c>
      <c r="C121" s="52">
        <v>0</v>
      </c>
      <c r="D121" s="52" t="s">
        <v>126</v>
      </c>
      <c r="E121" s="52">
        <v>130</v>
      </c>
      <c r="F121" s="35" t="s">
        <v>133</v>
      </c>
      <c r="G121" s="35" t="s">
        <v>134</v>
      </c>
      <c r="H121" s="35" t="s">
        <v>160</v>
      </c>
      <c r="I121" s="35">
        <v>800</v>
      </c>
      <c r="J121" s="82">
        <f>J122</f>
        <v>0</v>
      </c>
      <c r="K121" s="83">
        <f>K122</f>
        <v>0</v>
      </c>
    </row>
    <row r="122" spans="1:11" s="72" customFormat="1" ht="49.5" hidden="1">
      <c r="A122" s="34" t="s">
        <v>18</v>
      </c>
      <c r="B122" s="52">
        <v>70</v>
      </c>
      <c r="C122" s="52">
        <v>0</v>
      </c>
      <c r="D122" s="52" t="s">
        <v>126</v>
      </c>
      <c r="E122" s="52">
        <v>130</v>
      </c>
      <c r="F122" s="35" t="s">
        <v>133</v>
      </c>
      <c r="G122" s="35" t="s">
        <v>134</v>
      </c>
      <c r="H122" s="35" t="s">
        <v>160</v>
      </c>
      <c r="I122" s="35">
        <v>810</v>
      </c>
      <c r="J122" s="82"/>
      <c r="K122" s="83"/>
    </row>
    <row r="123" spans="1:11" s="72" customFormat="1" ht="16.5">
      <c r="A123" s="34" t="s">
        <v>76</v>
      </c>
      <c r="B123" s="52">
        <v>70</v>
      </c>
      <c r="C123" s="52">
        <v>0</v>
      </c>
      <c r="D123" s="52" t="s">
        <v>126</v>
      </c>
      <c r="E123" s="52">
        <v>130</v>
      </c>
      <c r="F123" s="35" t="s">
        <v>133</v>
      </c>
      <c r="G123" s="35" t="s">
        <v>134</v>
      </c>
      <c r="H123" s="35" t="s">
        <v>161</v>
      </c>
      <c r="I123" s="35"/>
      <c r="J123" s="82">
        <f>J124</f>
        <v>3900000</v>
      </c>
      <c r="K123" s="83">
        <f>K124</f>
        <v>4300000</v>
      </c>
    </row>
    <row r="124" spans="1:11" s="72" customFormat="1" ht="16.5">
      <c r="A124" s="34" t="s">
        <v>7</v>
      </c>
      <c r="B124" s="52">
        <v>70</v>
      </c>
      <c r="C124" s="52">
        <v>0</v>
      </c>
      <c r="D124" s="52" t="s">
        <v>126</v>
      </c>
      <c r="E124" s="52">
        <v>130</v>
      </c>
      <c r="F124" s="35" t="s">
        <v>133</v>
      </c>
      <c r="G124" s="35" t="s">
        <v>134</v>
      </c>
      <c r="H124" s="35" t="s">
        <v>161</v>
      </c>
      <c r="I124" s="35">
        <v>800</v>
      </c>
      <c r="J124" s="82">
        <f>J125</f>
        <v>3900000</v>
      </c>
      <c r="K124" s="83">
        <f>K125</f>
        <v>4300000</v>
      </c>
    </row>
    <row r="125" spans="1:11" s="72" customFormat="1" ht="48.75" customHeight="1">
      <c r="A125" s="34" t="s">
        <v>18</v>
      </c>
      <c r="B125" s="52">
        <v>70</v>
      </c>
      <c r="C125" s="52">
        <v>0</v>
      </c>
      <c r="D125" s="52" t="s">
        <v>126</v>
      </c>
      <c r="E125" s="52">
        <v>130</v>
      </c>
      <c r="F125" s="35" t="s">
        <v>133</v>
      </c>
      <c r="G125" s="35" t="s">
        <v>134</v>
      </c>
      <c r="H125" s="35" t="s">
        <v>161</v>
      </c>
      <c r="I125" s="35">
        <v>810</v>
      </c>
      <c r="J125" s="82">
        <v>3900000</v>
      </c>
      <c r="K125" s="83">
        <v>4300000</v>
      </c>
    </row>
    <row r="126" spans="1:11" s="72" customFormat="1" ht="33" hidden="1">
      <c r="A126" s="34" t="s">
        <v>79</v>
      </c>
      <c r="B126" s="52">
        <v>70</v>
      </c>
      <c r="C126" s="52">
        <v>0</v>
      </c>
      <c r="D126" s="52" t="s">
        <v>126</v>
      </c>
      <c r="E126" s="52">
        <v>130</v>
      </c>
      <c r="F126" s="35" t="s">
        <v>133</v>
      </c>
      <c r="G126" s="35" t="s">
        <v>134</v>
      </c>
      <c r="H126" s="35" t="s">
        <v>162</v>
      </c>
      <c r="I126" s="35"/>
      <c r="J126" s="82">
        <f aca="true" t="shared" si="11" ref="J126:K128">J127</f>
        <v>0</v>
      </c>
      <c r="K126" s="83">
        <f t="shared" si="11"/>
        <v>0</v>
      </c>
    </row>
    <row r="127" spans="1:11" s="72" customFormat="1" ht="33" hidden="1">
      <c r="A127" s="34" t="s">
        <v>5</v>
      </c>
      <c r="B127" s="52">
        <v>70</v>
      </c>
      <c r="C127" s="52">
        <v>0</v>
      </c>
      <c r="D127" s="52" t="s">
        <v>126</v>
      </c>
      <c r="E127" s="52">
        <v>130</v>
      </c>
      <c r="F127" s="35" t="s">
        <v>133</v>
      </c>
      <c r="G127" s="35" t="s">
        <v>134</v>
      </c>
      <c r="H127" s="35" t="s">
        <v>162</v>
      </c>
      <c r="I127" s="35" t="s">
        <v>33</v>
      </c>
      <c r="J127" s="82">
        <f t="shared" si="11"/>
        <v>0</v>
      </c>
      <c r="K127" s="83">
        <f t="shared" si="11"/>
        <v>0</v>
      </c>
    </row>
    <row r="128" spans="1:11" s="72" customFormat="1" ht="33" hidden="1">
      <c r="A128" s="34" t="s">
        <v>6</v>
      </c>
      <c r="B128" s="52">
        <v>70</v>
      </c>
      <c r="C128" s="52">
        <v>0</v>
      </c>
      <c r="D128" s="52" t="s">
        <v>126</v>
      </c>
      <c r="E128" s="52">
        <v>130</v>
      </c>
      <c r="F128" s="35" t="s">
        <v>133</v>
      </c>
      <c r="G128" s="35" t="s">
        <v>134</v>
      </c>
      <c r="H128" s="35" t="s">
        <v>162</v>
      </c>
      <c r="I128" s="35" t="s">
        <v>34</v>
      </c>
      <c r="J128" s="82">
        <f t="shared" si="11"/>
        <v>0</v>
      </c>
      <c r="K128" s="83">
        <f t="shared" si="11"/>
        <v>0</v>
      </c>
    </row>
    <row r="129" spans="1:11" s="72" customFormat="1" ht="33" hidden="1">
      <c r="A129" s="34" t="s">
        <v>49</v>
      </c>
      <c r="B129" s="52">
        <v>70</v>
      </c>
      <c r="C129" s="52">
        <v>0</v>
      </c>
      <c r="D129" s="52" t="s">
        <v>126</v>
      </c>
      <c r="E129" s="52">
        <v>130</v>
      </c>
      <c r="F129" s="35" t="s">
        <v>133</v>
      </c>
      <c r="G129" s="35" t="s">
        <v>134</v>
      </c>
      <c r="H129" s="35" t="s">
        <v>78</v>
      </c>
      <c r="I129" s="35" t="s">
        <v>48</v>
      </c>
      <c r="J129" s="82"/>
      <c r="K129" s="83"/>
    </row>
    <row r="130" spans="1:11" s="72" customFormat="1" ht="33" hidden="1">
      <c r="A130" s="34" t="s">
        <v>77</v>
      </c>
      <c r="B130" s="52">
        <v>70</v>
      </c>
      <c r="C130" s="52">
        <v>0</v>
      </c>
      <c r="D130" s="52" t="s">
        <v>126</v>
      </c>
      <c r="E130" s="52">
        <v>130</v>
      </c>
      <c r="F130" s="35" t="s">
        <v>133</v>
      </c>
      <c r="G130" s="35" t="s">
        <v>134</v>
      </c>
      <c r="H130" s="35" t="s">
        <v>80</v>
      </c>
      <c r="I130" s="35"/>
      <c r="J130" s="82">
        <f>J131</f>
        <v>0</v>
      </c>
      <c r="K130" s="83">
        <f>K131</f>
        <v>0</v>
      </c>
    </row>
    <row r="131" spans="1:11" s="72" customFormat="1" ht="16.5" hidden="1">
      <c r="A131" s="34" t="s">
        <v>7</v>
      </c>
      <c r="B131" s="52">
        <v>70</v>
      </c>
      <c r="C131" s="52">
        <v>0</v>
      </c>
      <c r="D131" s="52" t="s">
        <v>126</v>
      </c>
      <c r="E131" s="52">
        <v>130</v>
      </c>
      <c r="F131" s="35" t="s">
        <v>133</v>
      </c>
      <c r="G131" s="35" t="s">
        <v>134</v>
      </c>
      <c r="H131" s="35" t="s">
        <v>80</v>
      </c>
      <c r="I131" s="35">
        <v>800</v>
      </c>
      <c r="J131" s="82">
        <f>J132</f>
        <v>0</v>
      </c>
      <c r="K131" s="83">
        <f>K132</f>
        <v>0</v>
      </c>
    </row>
    <row r="132" spans="1:11" s="72" customFormat="1" ht="49.5" hidden="1">
      <c r="A132" s="34" t="s">
        <v>18</v>
      </c>
      <c r="B132" s="52">
        <v>70</v>
      </c>
      <c r="C132" s="52">
        <v>0</v>
      </c>
      <c r="D132" s="52" t="s">
        <v>126</v>
      </c>
      <c r="E132" s="52">
        <v>130</v>
      </c>
      <c r="F132" s="35" t="s">
        <v>133</v>
      </c>
      <c r="G132" s="35" t="s">
        <v>134</v>
      </c>
      <c r="H132" s="35" t="s">
        <v>80</v>
      </c>
      <c r="I132" s="35">
        <v>810</v>
      </c>
      <c r="J132" s="82"/>
      <c r="K132" s="83"/>
    </row>
    <row r="133" spans="1:11" s="72" customFormat="1" ht="16.5" hidden="1">
      <c r="A133" s="37" t="s">
        <v>87</v>
      </c>
      <c r="B133" s="53">
        <v>70</v>
      </c>
      <c r="C133" s="53">
        <v>0</v>
      </c>
      <c r="D133" s="53" t="s">
        <v>126</v>
      </c>
      <c r="E133" s="53">
        <v>130</v>
      </c>
      <c r="F133" s="35" t="s">
        <v>133</v>
      </c>
      <c r="G133" s="35" t="s">
        <v>134</v>
      </c>
      <c r="H133" s="35" t="s">
        <v>88</v>
      </c>
      <c r="I133" s="35"/>
      <c r="J133" s="82">
        <f>J134</f>
        <v>0</v>
      </c>
      <c r="K133" s="83">
        <f>K134</f>
        <v>0</v>
      </c>
    </row>
    <row r="134" spans="1:11" s="72" customFormat="1" ht="16.5" hidden="1">
      <c r="A134" s="34" t="s">
        <v>7</v>
      </c>
      <c r="B134" s="52">
        <v>70</v>
      </c>
      <c r="C134" s="52">
        <v>0</v>
      </c>
      <c r="D134" s="52" t="s">
        <v>126</v>
      </c>
      <c r="E134" s="52">
        <v>130</v>
      </c>
      <c r="F134" s="35" t="s">
        <v>133</v>
      </c>
      <c r="G134" s="35" t="s">
        <v>134</v>
      </c>
      <c r="H134" s="35" t="s">
        <v>88</v>
      </c>
      <c r="I134" s="35">
        <v>800</v>
      </c>
      <c r="J134" s="82">
        <f>J135</f>
        <v>0</v>
      </c>
      <c r="K134" s="83">
        <f>K135</f>
        <v>0</v>
      </c>
    </row>
    <row r="135" spans="1:11" s="72" customFormat="1" ht="49.5" hidden="1">
      <c r="A135" s="34" t="s">
        <v>18</v>
      </c>
      <c r="B135" s="52">
        <v>70</v>
      </c>
      <c r="C135" s="52">
        <v>0</v>
      </c>
      <c r="D135" s="52" t="s">
        <v>126</v>
      </c>
      <c r="E135" s="52">
        <v>130</v>
      </c>
      <c r="F135" s="35" t="s">
        <v>133</v>
      </c>
      <c r="G135" s="35" t="s">
        <v>134</v>
      </c>
      <c r="H135" s="35" t="s">
        <v>88</v>
      </c>
      <c r="I135" s="35">
        <v>810</v>
      </c>
      <c r="J135" s="82"/>
      <c r="K135" s="83"/>
    </row>
    <row r="136" spans="1:11" s="72" customFormat="1" ht="33" hidden="1">
      <c r="A136" s="34" t="s">
        <v>112</v>
      </c>
      <c r="B136" s="52">
        <v>70</v>
      </c>
      <c r="C136" s="52">
        <v>0</v>
      </c>
      <c r="D136" s="52" t="s">
        <v>126</v>
      </c>
      <c r="E136" s="52">
        <v>130</v>
      </c>
      <c r="F136" s="35" t="s">
        <v>133</v>
      </c>
      <c r="G136" s="35" t="s">
        <v>134</v>
      </c>
      <c r="H136" s="35" t="s">
        <v>163</v>
      </c>
      <c r="I136" s="35"/>
      <c r="J136" s="82">
        <f>J137+J140</f>
        <v>0</v>
      </c>
      <c r="K136" s="83">
        <f>K137+K140</f>
        <v>0</v>
      </c>
    </row>
    <row r="137" spans="1:11" s="72" customFormat="1" ht="33" hidden="1">
      <c r="A137" s="34" t="s">
        <v>5</v>
      </c>
      <c r="B137" s="52">
        <v>70</v>
      </c>
      <c r="C137" s="52">
        <v>0</v>
      </c>
      <c r="D137" s="52" t="s">
        <v>126</v>
      </c>
      <c r="E137" s="52">
        <v>130</v>
      </c>
      <c r="F137" s="35" t="s">
        <v>133</v>
      </c>
      <c r="G137" s="35" t="s">
        <v>134</v>
      </c>
      <c r="H137" s="35" t="s">
        <v>111</v>
      </c>
      <c r="I137" s="35" t="s">
        <v>33</v>
      </c>
      <c r="J137" s="82">
        <f>J138</f>
        <v>0</v>
      </c>
      <c r="K137" s="83">
        <f>K138</f>
        <v>0</v>
      </c>
    </row>
    <row r="138" spans="1:11" s="72" customFormat="1" ht="33" hidden="1">
      <c r="A138" s="34" t="s">
        <v>6</v>
      </c>
      <c r="B138" s="52">
        <v>70</v>
      </c>
      <c r="C138" s="52">
        <v>0</v>
      </c>
      <c r="D138" s="52" t="s">
        <v>126</v>
      </c>
      <c r="E138" s="52">
        <v>130</v>
      </c>
      <c r="F138" s="35" t="s">
        <v>133</v>
      </c>
      <c r="G138" s="35" t="s">
        <v>134</v>
      </c>
      <c r="H138" s="35" t="s">
        <v>111</v>
      </c>
      <c r="I138" s="35" t="s">
        <v>34</v>
      </c>
      <c r="J138" s="82">
        <f>J139</f>
        <v>0</v>
      </c>
      <c r="K138" s="83">
        <f>K139</f>
        <v>0</v>
      </c>
    </row>
    <row r="139" spans="1:11" s="72" customFormat="1" ht="33" hidden="1">
      <c r="A139" s="34" t="s">
        <v>49</v>
      </c>
      <c r="B139" s="52">
        <v>70</v>
      </c>
      <c r="C139" s="52">
        <v>0</v>
      </c>
      <c r="D139" s="52" t="s">
        <v>126</v>
      </c>
      <c r="E139" s="52">
        <v>130</v>
      </c>
      <c r="F139" s="35" t="s">
        <v>133</v>
      </c>
      <c r="G139" s="35" t="s">
        <v>134</v>
      </c>
      <c r="H139" s="35" t="s">
        <v>111</v>
      </c>
      <c r="I139" s="35" t="s">
        <v>48</v>
      </c>
      <c r="J139" s="82"/>
      <c r="K139" s="83"/>
    </row>
    <row r="140" spans="1:11" s="72" customFormat="1" ht="16.5" hidden="1">
      <c r="A140" s="34" t="s">
        <v>10</v>
      </c>
      <c r="B140" s="52">
        <v>70</v>
      </c>
      <c r="C140" s="52">
        <v>0</v>
      </c>
      <c r="D140" s="52" t="s">
        <v>126</v>
      </c>
      <c r="E140" s="52">
        <v>130</v>
      </c>
      <c r="F140" s="35" t="s">
        <v>133</v>
      </c>
      <c r="G140" s="35" t="s">
        <v>134</v>
      </c>
      <c r="H140" s="35" t="s">
        <v>163</v>
      </c>
      <c r="I140" s="35">
        <v>500</v>
      </c>
      <c r="J140" s="82">
        <f>J141</f>
        <v>0</v>
      </c>
      <c r="K140" s="83">
        <f>K141</f>
        <v>0</v>
      </c>
    </row>
    <row r="141" spans="1:11" s="72" customFormat="1" ht="16.5" hidden="1">
      <c r="A141" s="34" t="s">
        <v>11</v>
      </c>
      <c r="B141" s="52">
        <v>70</v>
      </c>
      <c r="C141" s="52">
        <v>0</v>
      </c>
      <c r="D141" s="52" t="s">
        <v>126</v>
      </c>
      <c r="E141" s="52">
        <v>130</v>
      </c>
      <c r="F141" s="35" t="s">
        <v>133</v>
      </c>
      <c r="G141" s="35" t="s">
        <v>134</v>
      </c>
      <c r="H141" s="35" t="s">
        <v>163</v>
      </c>
      <c r="I141" s="35">
        <v>540</v>
      </c>
      <c r="J141" s="82"/>
      <c r="K141" s="83"/>
    </row>
    <row r="142" spans="1:11" s="72" customFormat="1" ht="16.5">
      <c r="A142" s="49" t="s">
        <v>23</v>
      </c>
      <c r="B142" s="59">
        <v>70</v>
      </c>
      <c r="C142" s="59">
        <v>0</v>
      </c>
      <c r="D142" s="59" t="s">
        <v>126</v>
      </c>
      <c r="E142" s="59">
        <v>130</v>
      </c>
      <c r="F142" s="39" t="s">
        <v>133</v>
      </c>
      <c r="G142" s="39" t="s">
        <v>127</v>
      </c>
      <c r="H142" s="39"/>
      <c r="I142" s="39"/>
      <c r="J142" s="88">
        <f>J147+J156+J162+J165+J168+J174+J143</f>
        <v>11930174</v>
      </c>
      <c r="K142" s="89">
        <f>K147+K156+K162+K165+K168+K174+K143</f>
        <v>19644534</v>
      </c>
    </row>
    <row r="143" spans="1:11" s="72" customFormat="1" ht="33" hidden="1">
      <c r="A143" s="34" t="s">
        <v>112</v>
      </c>
      <c r="B143" s="52">
        <v>70</v>
      </c>
      <c r="C143" s="52">
        <v>0</v>
      </c>
      <c r="D143" s="52" t="s">
        <v>126</v>
      </c>
      <c r="E143" s="52">
        <v>130</v>
      </c>
      <c r="F143" s="52" t="s">
        <v>31</v>
      </c>
      <c r="G143" s="52" t="s">
        <v>31</v>
      </c>
      <c r="H143" s="35" t="s">
        <v>111</v>
      </c>
      <c r="I143" s="35"/>
      <c r="J143" s="82">
        <f aca="true" t="shared" si="12" ref="J143:K145">J144</f>
        <v>0</v>
      </c>
      <c r="K143" s="83">
        <f t="shared" si="12"/>
        <v>0</v>
      </c>
    </row>
    <row r="144" spans="1:11" s="72" customFormat="1" ht="33" hidden="1">
      <c r="A144" s="34" t="s">
        <v>5</v>
      </c>
      <c r="B144" s="52">
        <v>70</v>
      </c>
      <c r="C144" s="52">
        <v>0</v>
      </c>
      <c r="D144" s="52" t="s">
        <v>126</v>
      </c>
      <c r="E144" s="52">
        <v>130</v>
      </c>
      <c r="F144" s="52" t="s">
        <v>31</v>
      </c>
      <c r="G144" s="52" t="s">
        <v>31</v>
      </c>
      <c r="H144" s="35" t="s">
        <v>111</v>
      </c>
      <c r="I144" s="35" t="s">
        <v>33</v>
      </c>
      <c r="J144" s="82">
        <f t="shared" si="12"/>
        <v>0</v>
      </c>
      <c r="K144" s="83">
        <f t="shared" si="12"/>
        <v>0</v>
      </c>
    </row>
    <row r="145" spans="1:11" s="72" customFormat="1" ht="33" hidden="1">
      <c r="A145" s="34" t="s">
        <v>6</v>
      </c>
      <c r="B145" s="52">
        <v>70</v>
      </c>
      <c r="C145" s="52">
        <v>0</v>
      </c>
      <c r="D145" s="52" t="s">
        <v>126</v>
      </c>
      <c r="E145" s="52">
        <v>130</v>
      </c>
      <c r="F145" s="52" t="s">
        <v>31</v>
      </c>
      <c r="G145" s="52" t="s">
        <v>31</v>
      </c>
      <c r="H145" s="35" t="s">
        <v>111</v>
      </c>
      <c r="I145" s="35" t="s">
        <v>34</v>
      </c>
      <c r="J145" s="82">
        <f t="shared" si="12"/>
        <v>0</v>
      </c>
      <c r="K145" s="83">
        <f t="shared" si="12"/>
        <v>0</v>
      </c>
    </row>
    <row r="146" spans="1:11" ht="33" hidden="1">
      <c r="A146" s="34" t="s">
        <v>49</v>
      </c>
      <c r="B146" s="52">
        <v>70</v>
      </c>
      <c r="C146" s="52">
        <v>0</v>
      </c>
      <c r="D146" s="52" t="s">
        <v>126</v>
      </c>
      <c r="E146" s="52">
        <v>130</v>
      </c>
      <c r="F146" s="52" t="s">
        <v>31</v>
      </c>
      <c r="G146" s="52" t="s">
        <v>31</v>
      </c>
      <c r="H146" s="35" t="s">
        <v>111</v>
      </c>
      <c r="I146" s="35" t="s">
        <v>48</v>
      </c>
      <c r="J146" s="82"/>
      <c r="K146" s="83"/>
    </row>
    <row r="147" spans="1:11" ht="16.5">
      <c r="A147" s="34" t="s">
        <v>24</v>
      </c>
      <c r="B147" s="52">
        <v>70</v>
      </c>
      <c r="C147" s="52">
        <v>0</v>
      </c>
      <c r="D147" s="52" t="s">
        <v>126</v>
      </c>
      <c r="E147" s="52">
        <v>130</v>
      </c>
      <c r="F147" s="35" t="s">
        <v>133</v>
      </c>
      <c r="G147" s="35" t="s">
        <v>127</v>
      </c>
      <c r="H147" s="35" t="s">
        <v>164</v>
      </c>
      <c r="I147" s="35"/>
      <c r="J147" s="82">
        <f>J150+J153+J155</f>
        <v>7100000</v>
      </c>
      <c r="K147" s="83">
        <f>K150+K153+K155</f>
        <v>8200000</v>
      </c>
    </row>
    <row r="148" spans="1:11" ht="33" hidden="1">
      <c r="A148" s="34" t="s">
        <v>5</v>
      </c>
      <c r="B148" s="52">
        <v>70</v>
      </c>
      <c r="C148" s="52">
        <v>0</v>
      </c>
      <c r="D148" s="52" t="s">
        <v>126</v>
      </c>
      <c r="E148" s="52">
        <v>130</v>
      </c>
      <c r="F148" s="52" t="s">
        <v>133</v>
      </c>
      <c r="G148" s="52" t="s">
        <v>127</v>
      </c>
      <c r="H148" s="35" t="s">
        <v>65</v>
      </c>
      <c r="I148" s="35" t="s">
        <v>33</v>
      </c>
      <c r="J148" s="82">
        <f>J149</f>
        <v>0</v>
      </c>
      <c r="K148" s="83">
        <f>K149</f>
        <v>0</v>
      </c>
    </row>
    <row r="149" spans="1:11" ht="33" hidden="1">
      <c r="A149" s="34" t="s">
        <v>6</v>
      </c>
      <c r="B149" s="52">
        <v>70</v>
      </c>
      <c r="C149" s="52">
        <v>0</v>
      </c>
      <c r="D149" s="52" t="s">
        <v>126</v>
      </c>
      <c r="E149" s="52">
        <v>130</v>
      </c>
      <c r="F149" s="52" t="s">
        <v>133</v>
      </c>
      <c r="G149" s="52" t="s">
        <v>127</v>
      </c>
      <c r="H149" s="35" t="s">
        <v>65</v>
      </c>
      <c r="I149" s="35" t="s">
        <v>34</v>
      </c>
      <c r="J149" s="82">
        <f>J150</f>
        <v>0</v>
      </c>
      <c r="K149" s="83">
        <f>K150</f>
        <v>0</v>
      </c>
    </row>
    <row r="150" spans="1:11" ht="33" hidden="1">
      <c r="A150" s="34" t="s">
        <v>49</v>
      </c>
      <c r="B150" s="52">
        <v>70</v>
      </c>
      <c r="C150" s="52">
        <v>0</v>
      </c>
      <c r="D150" s="52" t="s">
        <v>126</v>
      </c>
      <c r="E150" s="52">
        <v>130</v>
      </c>
      <c r="F150" s="52" t="s">
        <v>133</v>
      </c>
      <c r="G150" s="52" t="s">
        <v>127</v>
      </c>
      <c r="H150" s="35" t="s">
        <v>65</v>
      </c>
      <c r="I150" s="35" t="s">
        <v>48</v>
      </c>
      <c r="J150" s="82"/>
      <c r="K150" s="83"/>
    </row>
    <row r="151" spans="1:11" ht="49.5" hidden="1">
      <c r="A151" s="34" t="s">
        <v>53</v>
      </c>
      <c r="B151" s="52">
        <v>70</v>
      </c>
      <c r="C151" s="52">
        <v>0</v>
      </c>
      <c r="D151" s="52" t="s">
        <v>126</v>
      </c>
      <c r="E151" s="52">
        <v>130</v>
      </c>
      <c r="F151" s="52" t="s">
        <v>133</v>
      </c>
      <c r="G151" s="52" t="s">
        <v>127</v>
      </c>
      <c r="H151" s="35" t="s">
        <v>65</v>
      </c>
      <c r="I151" s="35" t="s">
        <v>51</v>
      </c>
      <c r="J151" s="82">
        <f>J152</f>
        <v>0</v>
      </c>
      <c r="K151" s="83">
        <f>K152</f>
        <v>0</v>
      </c>
    </row>
    <row r="152" spans="1:11" ht="16.5" hidden="1">
      <c r="A152" s="34" t="s">
        <v>97</v>
      </c>
      <c r="B152" s="52">
        <v>70</v>
      </c>
      <c r="C152" s="52">
        <v>0</v>
      </c>
      <c r="D152" s="52" t="s">
        <v>126</v>
      </c>
      <c r="E152" s="52">
        <v>130</v>
      </c>
      <c r="F152" s="52" t="s">
        <v>133</v>
      </c>
      <c r="G152" s="52" t="s">
        <v>127</v>
      </c>
      <c r="H152" s="35" t="s">
        <v>65</v>
      </c>
      <c r="I152" s="35" t="s">
        <v>96</v>
      </c>
      <c r="J152" s="82">
        <f>J153</f>
        <v>0</v>
      </c>
      <c r="K152" s="83">
        <f>K153</f>
        <v>0</v>
      </c>
    </row>
    <row r="153" spans="1:11" ht="33" hidden="1">
      <c r="A153" s="34" t="s">
        <v>98</v>
      </c>
      <c r="B153" s="52">
        <v>70</v>
      </c>
      <c r="C153" s="52">
        <v>0</v>
      </c>
      <c r="D153" s="52" t="s">
        <v>126</v>
      </c>
      <c r="E153" s="52">
        <v>130</v>
      </c>
      <c r="F153" s="52" t="s">
        <v>133</v>
      </c>
      <c r="G153" s="52" t="s">
        <v>127</v>
      </c>
      <c r="H153" s="35" t="s">
        <v>65</v>
      </c>
      <c r="I153" s="35" t="s">
        <v>52</v>
      </c>
      <c r="J153" s="82"/>
      <c r="K153" s="83"/>
    </row>
    <row r="154" spans="1:11" ht="16.5">
      <c r="A154" s="34" t="s">
        <v>7</v>
      </c>
      <c r="B154" s="52">
        <v>70</v>
      </c>
      <c r="C154" s="52">
        <v>0</v>
      </c>
      <c r="D154" s="52" t="s">
        <v>126</v>
      </c>
      <c r="E154" s="52">
        <v>130</v>
      </c>
      <c r="F154" s="35" t="s">
        <v>133</v>
      </c>
      <c r="G154" s="35" t="s">
        <v>127</v>
      </c>
      <c r="H154" s="35" t="s">
        <v>164</v>
      </c>
      <c r="I154" s="35">
        <v>800</v>
      </c>
      <c r="J154" s="82">
        <f>J155</f>
        <v>7100000</v>
      </c>
      <c r="K154" s="83">
        <f>K155</f>
        <v>8200000</v>
      </c>
    </row>
    <row r="155" spans="1:11" ht="49.5">
      <c r="A155" s="34" t="s">
        <v>18</v>
      </c>
      <c r="B155" s="52">
        <v>70</v>
      </c>
      <c r="C155" s="52">
        <v>0</v>
      </c>
      <c r="D155" s="52" t="s">
        <v>126</v>
      </c>
      <c r="E155" s="52">
        <v>130</v>
      </c>
      <c r="F155" s="35" t="s">
        <v>133</v>
      </c>
      <c r="G155" s="35" t="s">
        <v>127</v>
      </c>
      <c r="H155" s="35" t="s">
        <v>164</v>
      </c>
      <c r="I155" s="35">
        <v>810</v>
      </c>
      <c r="J155" s="82">
        <v>7100000</v>
      </c>
      <c r="K155" s="83">
        <v>8200000</v>
      </c>
    </row>
    <row r="156" spans="1:11" ht="33">
      <c r="A156" s="34" t="s">
        <v>113</v>
      </c>
      <c r="B156" s="52">
        <v>70</v>
      </c>
      <c r="C156" s="52">
        <v>0</v>
      </c>
      <c r="D156" s="52" t="s">
        <v>126</v>
      </c>
      <c r="E156" s="52">
        <v>130</v>
      </c>
      <c r="F156" s="35" t="s">
        <v>133</v>
      </c>
      <c r="G156" s="35" t="s">
        <v>127</v>
      </c>
      <c r="H156" s="35" t="s">
        <v>165</v>
      </c>
      <c r="I156" s="35"/>
      <c r="J156" s="82">
        <f>J157</f>
        <v>2000000</v>
      </c>
      <c r="K156" s="83">
        <f>K157</f>
        <v>2100000</v>
      </c>
    </row>
    <row r="157" spans="1:11" ht="16.5">
      <c r="A157" s="34" t="s">
        <v>7</v>
      </c>
      <c r="B157" s="52">
        <v>70</v>
      </c>
      <c r="C157" s="52">
        <v>0</v>
      </c>
      <c r="D157" s="52" t="s">
        <v>126</v>
      </c>
      <c r="E157" s="52">
        <v>130</v>
      </c>
      <c r="F157" s="35" t="s">
        <v>133</v>
      </c>
      <c r="G157" s="35" t="s">
        <v>127</v>
      </c>
      <c r="H157" s="35" t="s">
        <v>165</v>
      </c>
      <c r="I157" s="35">
        <v>800</v>
      </c>
      <c r="J157" s="82">
        <f>J158</f>
        <v>2000000</v>
      </c>
      <c r="K157" s="83">
        <f>K158</f>
        <v>2100000</v>
      </c>
    </row>
    <row r="158" spans="1:11" ht="49.5">
      <c r="A158" s="34" t="s">
        <v>18</v>
      </c>
      <c r="B158" s="52">
        <v>70</v>
      </c>
      <c r="C158" s="52">
        <v>0</v>
      </c>
      <c r="D158" s="52" t="s">
        <v>126</v>
      </c>
      <c r="E158" s="52">
        <v>130</v>
      </c>
      <c r="F158" s="35" t="s">
        <v>133</v>
      </c>
      <c r="G158" s="35" t="s">
        <v>127</v>
      </c>
      <c r="H158" s="35" t="s">
        <v>165</v>
      </c>
      <c r="I158" s="35">
        <v>810</v>
      </c>
      <c r="J158" s="82">
        <v>2000000</v>
      </c>
      <c r="K158" s="83">
        <v>2100000</v>
      </c>
    </row>
    <row r="159" spans="1:11" ht="49.5" hidden="1">
      <c r="A159" s="34" t="s">
        <v>121</v>
      </c>
      <c r="B159" s="52">
        <v>70</v>
      </c>
      <c r="C159" s="52">
        <v>0</v>
      </c>
      <c r="D159" s="52" t="s">
        <v>126</v>
      </c>
      <c r="E159" s="52">
        <v>130</v>
      </c>
      <c r="F159" s="35" t="s">
        <v>133</v>
      </c>
      <c r="G159" s="35" t="s">
        <v>127</v>
      </c>
      <c r="H159" s="35" t="s">
        <v>166</v>
      </c>
      <c r="I159" s="35"/>
      <c r="J159" s="97">
        <f>J160</f>
        <v>0</v>
      </c>
      <c r="K159" s="98"/>
    </row>
    <row r="160" spans="1:11" ht="16.5" hidden="1">
      <c r="A160" s="34" t="s">
        <v>7</v>
      </c>
      <c r="B160" s="52">
        <v>70</v>
      </c>
      <c r="C160" s="52">
        <v>0</v>
      </c>
      <c r="D160" s="52" t="s">
        <v>126</v>
      </c>
      <c r="E160" s="52">
        <v>130</v>
      </c>
      <c r="F160" s="35" t="s">
        <v>133</v>
      </c>
      <c r="G160" s="35" t="s">
        <v>127</v>
      </c>
      <c r="H160" s="35" t="s">
        <v>166</v>
      </c>
      <c r="I160" s="35">
        <v>800</v>
      </c>
      <c r="J160" s="97">
        <f>J161</f>
        <v>0</v>
      </c>
      <c r="K160" s="98"/>
    </row>
    <row r="161" spans="1:11" ht="49.5" hidden="1">
      <c r="A161" s="34" t="s">
        <v>18</v>
      </c>
      <c r="B161" s="52">
        <v>70</v>
      </c>
      <c r="C161" s="52">
        <v>0</v>
      </c>
      <c r="D161" s="52" t="s">
        <v>126</v>
      </c>
      <c r="E161" s="52">
        <v>130</v>
      </c>
      <c r="F161" s="35" t="s">
        <v>133</v>
      </c>
      <c r="G161" s="35" t="s">
        <v>127</v>
      </c>
      <c r="H161" s="35" t="s">
        <v>166</v>
      </c>
      <c r="I161" s="35">
        <v>810</v>
      </c>
      <c r="J161" s="97"/>
      <c r="K161" s="98"/>
    </row>
    <row r="162" spans="1:11" s="72" customFormat="1" ht="16.5">
      <c r="A162" s="34" t="s">
        <v>66</v>
      </c>
      <c r="B162" s="52">
        <v>70</v>
      </c>
      <c r="C162" s="52">
        <v>0</v>
      </c>
      <c r="D162" s="52" t="s">
        <v>126</v>
      </c>
      <c r="E162" s="52">
        <v>130</v>
      </c>
      <c r="F162" s="35" t="s">
        <v>133</v>
      </c>
      <c r="G162" s="35" t="s">
        <v>127</v>
      </c>
      <c r="H162" s="35" t="s">
        <v>167</v>
      </c>
      <c r="I162" s="35"/>
      <c r="J162" s="82">
        <f>J163</f>
        <v>540000</v>
      </c>
      <c r="K162" s="83">
        <f>K163</f>
        <v>590000</v>
      </c>
    </row>
    <row r="163" spans="1:11" s="72" customFormat="1" ht="16.5">
      <c r="A163" s="34" t="s">
        <v>7</v>
      </c>
      <c r="B163" s="52">
        <v>70</v>
      </c>
      <c r="C163" s="52">
        <v>0</v>
      </c>
      <c r="D163" s="52" t="s">
        <v>126</v>
      </c>
      <c r="E163" s="52">
        <v>130</v>
      </c>
      <c r="F163" s="35" t="s">
        <v>133</v>
      </c>
      <c r="G163" s="35" t="s">
        <v>127</v>
      </c>
      <c r="H163" s="35" t="s">
        <v>167</v>
      </c>
      <c r="I163" s="35">
        <v>800</v>
      </c>
      <c r="J163" s="82">
        <f>J164</f>
        <v>540000</v>
      </c>
      <c r="K163" s="83">
        <f>K164</f>
        <v>590000</v>
      </c>
    </row>
    <row r="164" spans="1:11" s="72" customFormat="1" ht="49.5">
      <c r="A164" s="34" t="s">
        <v>18</v>
      </c>
      <c r="B164" s="52">
        <v>70</v>
      </c>
      <c r="C164" s="52">
        <v>0</v>
      </c>
      <c r="D164" s="52" t="s">
        <v>126</v>
      </c>
      <c r="E164" s="52">
        <v>130</v>
      </c>
      <c r="F164" s="35" t="s">
        <v>133</v>
      </c>
      <c r="G164" s="35" t="s">
        <v>127</v>
      </c>
      <c r="H164" s="35" t="s">
        <v>167</v>
      </c>
      <c r="I164" s="35">
        <v>810</v>
      </c>
      <c r="J164" s="82">
        <v>540000</v>
      </c>
      <c r="K164" s="83">
        <v>590000</v>
      </c>
    </row>
    <row r="165" spans="1:11" s="72" customFormat="1" ht="16.5">
      <c r="A165" s="34" t="s">
        <v>67</v>
      </c>
      <c r="B165" s="52">
        <v>70</v>
      </c>
      <c r="C165" s="52">
        <v>0</v>
      </c>
      <c r="D165" s="52" t="s">
        <v>126</v>
      </c>
      <c r="E165" s="52">
        <v>130</v>
      </c>
      <c r="F165" s="35" t="s">
        <v>133</v>
      </c>
      <c r="G165" s="35" t="s">
        <v>127</v>
      </c>
      <c r="H165" s="35" t="s">
        <v>168</v>
      </c>
      <c r="I165" s="35"/>
      <c r="J165" s="82">
        <f>J166</f>
        <v>240000</v>
      </c>
      <c r="K165" s="83">
        <f>K166</f>
        <v>260000</v>
      </c>
    </row>
    <row r="166" spans="1:11" s="72" customFormat="1" ht="16.5">
      <c r="A166" s="34" t="s">
        <v>7</v>
      </c>
      <c r="B166" s="52">
        <v>70</v>
      </c>
      <c r="C166" s="52">
        <v>0</v>
      </c>
      <c r="D166" s="52" t="s">
        <v>126</v>
      </c>
      <c r="E166" s="52">
        <v>130</v>
      </c>
      <c r="F166" s="35" t="s">
        <v>133</v>
      </c>
      <c r="G166" s="35" t="s">
        <v>127</v>
      </c>
      <c r="H166" s="35" t="s">
        <v>168</v>
      </c>
      <c r="I166" s="35">
        <v>800</v>
      </c>
      <c r="J166" s="82">
        <f>J167</f>
        <v>240000</v>
      </c>
      <c r="K166" s="83">
        <f>K167</f>
        <v>260000</v>
      </c>
    </row>
    <row r="167" spans="1:11" s="72" customFormat="1" ht="49.5">
      <c r="A167" s="34" t="s">
        <v>18</v>
      </c>
      <c r="B167" s="52">
        <v>70</v>
      </c>
      <c r="C167" s="52">
        <v>0</v>
      </c>
      <c r="D167" s="52" t="s">
        <v>126</v>
      </c>
      <c r="E167" s="52">
        <v>130</v>
      </c>
      <c r="F167" s="35" t="s">
        <v>133</v>
      </c>
      <c r="G167" s="35" t="s">
        <v>127</v>
      </c>
      <c r="H167" s="35" t="s">
        <v>168</v>
      </c>
      <c r="I167" s="35">
        <v>810</v>
      </c>
      <c r="J167" s="82">
        <v>240000</v>
      </c>
      <c r="K167" s="83">
        <v>260000</v>
      </c>
    </row>
    <row r="168" spans="1:11" s="72" customFormat="1" ht="16.5">
      <c r="A168" s="34" t="s">
        <v>35</v>
      </c>
      <c r="B168" s="52">
        <v>70</v>
      </c>
      <c r="C168" s="52">
        <v>0</v>
      </c>
      <c r="D168" s="52" t="s">
        <v>126</v>
      </c>
      <c r="E168" s="52">
        <v>130</v>
      </c>
      <c r="F168" s="35" t="s">
        <v>133</v>
      </c>
      <c r="G168" s="35" t="s">
        <v>127</v>
      </c>
      <c r="H168" s="35" t="s">
        <v>169</v>
      </c>
      <c r="I168" s="35"/>
      <c r="J168" s="82">
        <f>J172+J169</f>
        <v>1890174</v>
      </c>
      <c r="K168" s="83">
        <f>K172+K169</f>
        <v>8325534</v>
      </c>
    </row>
    <row r="169" spans="1:11" s="72" customFormat="1" ht="33">
      <c r="A169" s="34" t="s">
        <v>5</v>
      </c>
      <c r="B169" s="52">
        <v>70</v>
      </c>
      <c r="C169" s="52">
        <v>0</v>
      </c>
      <c r="D169" s="52" t="s">
        <v>126</v>
      </c>
      <c r="E169" s="52">
        <v>130</v>
      </c>
      <c r="F169" s="35" t="s">
        <v>133</v>
      </c>
      <c r="G169" s="35" t="s">
        <v>127</v>
      </c>
      <c r="H169" s="35" t="s">
        <v>169</v>
      </c>
      <c r="I169" s="35" t="s">
        <v>33</v>
      </c>
      <c r="J169" s="82">
        <f>J170</f>
        <v>25000</v>
      </c>
      <c r="K169" s="83">
        <f>K170</f>
        <v>25000</v>
      </c>
    </row>
    <row r="170" spans="1:11" s="72" customFormat="1" ht="33">
      <c r="A170" s="34" t="s">
        <v>6</v>
      </c>
      <c r="B170" s="52">
        <v>70</v>
      </c>
      <c r="C170" s="52">
        <v>0</v>
      </c>
      <c r="D170" s="52" t="s">
        <v>126</v>
      </c>
      <c r="E170" s="52">
        <v>130</v>
      </c>
      <c r="F170" s="35" t="s">
        <v>133</v>
      </c>
      <c r="G170" s="35" t="s">
        <v>127</v>
      </c>
      <c r="H170" s="35" t="s">
        <v>169</v>
      </c>
      <c r="I170" s="35" t="s">
        <v>34</v>
      </c>
      <c r="J170" s="82">
        <f>J171</f>
        <v>25000</v>
      </c>
      <c r="K170" s="83">
        <f>K171</f>
        <v>25000</v>
      </c>
    </row>
    <row r="171" spans="1:11" s="72" customFormat="1" ht="33" hidden="1">
      <c r="A171" s="34" t="s">
        <v>49</v>
      </c>
      <c r="B171" s="52">
        <v>70</v>
      </c>
      <c r="C171" s="52">
        <v>0</v>
      </c>
      <c r="D171" s="52" t="s">
        <v>126</v>
      </c>
      <c r="E171" s="52">
        <v>130</v>
      </c>
      <c r="F171" s="35" t="s">
        <v>133</v>
      </c>
      <c r="G171" s="35" t="s">
        <v>127</v>
      </c>
      <c r="H171" s="35" t="s">
        <v>169</v>
      </c>
      <c r="I171" s="35" t="s">
        <v>48</v>
      </c>
      <c r="J171" s="82">
        <v>25000</v>
      </c>
      <c r="K171" s="83">
        <v>25000</v>
      </c>
    </row>
    <row r="172" spans="1:11" s="72" customFormat="1" ht="16.5">
      <c r="A172" s="34" t="s">
        <v>7</v>
      </c>
      <c r="B172" s="52">
        <v>70</v>
      </c>
      <c r="C172" s="52">
        <v>0</v>
      </c>
      <c r="D172" s="52" t="s">
        <v>126</v>
      </c>
      <c r="E172" s="52">
        <v>130</v>
      </c>
      <c r="F172" s="35" t="s">
        <v>133</v>
      </c>
      <c r="G172" s="35" t="s">
        <v>127</v>
      </c>
      <c r="H172" s="35" t="s">
        <v>169</v>
      </c>
      <c r="I172" s="35">
        <v>800</v>
      </c>
      <c r="J172" s="82">
        <f>J173</f>
        <v>1865174</v>
      </c>
      <c r="K172" s="83">
        <f>K173</f>
        <v>8300534</v>
      </c>
    </row>
    <row r="173" spans="1:11" s="72" customFormat="1" ht="49.5">
      <c r="A173" s="34" t="s">
        <v>18</v>
      </c>
      <c r="B173" s="52">
        <v>70</v>
      </c>
      <c r="C173" s="52">
        <v>0</v>
      </c>
      <c r="D173" s="52" t="s">
        <v>126</v>
      </c>
      <c r="E173" s="52">
        <v>130</v>
      </c>
      <c r="F173" s="35" t="s">
        <v>133</v>
      </c>
      <c r="G173" s="35" t="s">
        <v>127</v>
      </c>
      <c r="H173" s="35" t="s">
        <v>169</v>
      </c>
      <c r="I173" s="35">
        <v>810</v>
      </c>
      <c r="J173" s="82">
        <f>2022000+8187174-8344000</f>
        <v>1865174</v>
      </c>
      <c r="K173" s="83">
        <f>2224200+6076334</f>
        <v>8300534</v>
      </c>
    </row>
    <row r="174" spans="1:11" s="72" customFormat="1" ht="16.5">
      <c r="A174" s="34" t="s">
        <v>25</v>
      </c>
      <c r="B174" s="52">
        <v>70</v>
      </c>
      <c r="C174" s="52">
        <v>0</v>
      </c>
      <c r="D174" s="52" t="s">
        <v>126</v>
      </c>
      <c r="E174" s="52">
        <v>130</v>
      </c>
      <c r="F174" s="35" t="s">
        <v>133</v>
      </c>
      <c r="G174" s="35" t="s">
        <v>127</v>
      </c>
      <c r="H174" s="35" t="s">
        <v>170</v>
      </c>
      <c r="I174" s="35"/>
      <c r="J174" s="82">
        <f>J175</f>
        <v>160000</v>
      </c>
      <c r="K174" s="83">
        <f>K175</f>
        <v>169000</v>
      </c>
    </row>
    <row r="175" spans="1:11" s="72" customFormat="1" ht="16.5">
      <c r="A175" s="34" t="s">
        <v>7</v>
      </c>
      <c r="B175" s="52">
        <v>70</v>
      </c>
      <c r="C175" s="52">
        <v>0</v>
      </c>
      <c r="D175" s="52" t="s">
        <v>126</v>
      </c>
      <c r="E175" s="52">
        <v>130</v>
      </c>
      <c r="F175" s="35" t="s">
        <v>133</v>
      </c>
      <c r="G175" s="35" t="s">
        <v>127</v>
      </c>
      <c r="H175" s="35" t="s">
        <v>170</v>
      </c>
      <c r="I175" s="35">
        <v>800</v>
      </c>
      <c r="J175" s="82">
        <f>J176</f>
        <v>160000</v>
      </c>
      <c r="K175" s="83">
        <f>K176</f>
        <v>169000</v>
      </c>
    </row>
    <row r="176" spans="1:11" s="72" customFormat="1" ht="50.25" thickBot="1">
      <c r="A176" s="34" t="s">
        <v>18</v>
      </c>
      <c r="B176" s="52">
        <v>70</v>
      </c>
      <c r="C176" s="52">
        <v>0</v>
      </c>
      <c r="D176" s="52" t="s">
        <v>126</v>
      </c>
      <c r="E176" s="52">
        <v>130</v>
      </c>
      <c r="F176" s="35" t="s">
        <v>133</v>
      </c>
      <c r="G176" s="35" t="s">
        <v>127</v>
      </c>
      <c r="H176" s="35" t="s">
        <v>170</v>
      </c>
      <c r="I176" s="35">
        <v>810</v>
      </c>
      <c r="J176" s="82">
        <v>160000</v>
      </c>
      <c r="K176" s="83">
        <v>169000</v>
      </c>
    </row>
    <row r="177" spans="1:11" s="72" customFormat="1" ht="17.25" thickBot="1">
      <c r="A177" s="27" t="s">
        <v>26</v>
      </c>
      <c r="B177" s="50">
        <v>70</v>
      </c>
      <c r="C177" s="50">
        <v>0</v>
      </c>
      <c r="D177" s="50" t="s">
        <v>126</v>
      </c>
      <c r="E177" s="50">
        <v>130</v>
      </c>
      <c r="F177" s="28" t="s">
        <v>135</v>
      </c>
      <c r="G177" s="28" t="s">
        <v>126</v>
      </c>
      <c r="H177" s="28"/>
      <c r="I177" s="28"/>
      <c r="J177" s="78">
        <f>J178+J183</f>
        <v>218832</v>
      </c>
      <c r="K177" s="99">
        <f>K178+K183</f>
        <v>218832</v>
      </c>
    </row>
    <row r="178" spans="1:11" s="72" customFormat="1" ht="16.5">
      <c r="A178" s="31" t="s">
        <v>27</v>
      </c>
      <c r="B178" s="51">
        <v>70</v>
      </c>
      <c r="C178" s="51">
        <v>0</v>
      </c>
      <c r="D178" s="51" t="s">
        <v>126</v>
      </c>
      <c r="E178" s="51">
        <v>130</v>
      </c>
      <c r="F178" s="32" t="s">
        <v>135</v>
      </c>
      <c r="G178" s="32" t="s">
        <v>125</v>
      </c>
      <c r="H178" s="32"/>
      <c r="I178" s="32"/>
      <c r="J178" s="80">
        <f aca="true" t="shared" si="13" ref="J178:K181">J179</f>
        <v>218832</v>
      </c>
      <c r="K178" s="100">
        <f t="shared" si="13"/>
        <v>218832</v>
      </c>
    </row>
    <row r="179" spans="1:11" s="72" customFormat="1" ht="16.5">
      <c r="A179" s="34" t="s">
        <v>90</v>
      </c>
      <c r="B179" s="52">
        <v>70</v>
      </c>
      <c r="C179" s="52">
        <v>0</v>
      </c>
      <c r="D179" s="52" t="s">
        <v>126</v>
      </c>
      <c r="E179" s="52">
        <v>130</v>
      </c>
      <c r="F179" s="35" t="s">
        <v>135</v>
      </c>
      <c r="G179" s="35" t="s">
        <v>125</v>
      </c>
      <c r="H179" s="35" t="s">
        <v>146</v>
      </c>
      <c r="I179" s="35"/>
      <c r="J179" s="82">
        <f>J180</f>
        <v>218832</v>
      </c>
      <c r="K179" s="83">
        <f>K180</f>
        <v>218832</v>
      </c>
    </row>
    <row r="180" spans="1:11" s="72" customFormat="1" ht="16.5">
      <c r="A180" s="34" t="s">
        <v>28</v>
      </c>
      <c r="B180" s="52">
        <v>70</v>
      </c>
      <c r="C180" s="52">
        <v>0</v>
      </c>
      <c r="D180" s="52" t="s">
        <v>126</v>
      </c>
      <c r="E180" s="52">
        <v>130</v>
      </c>
      <c r="F180" s="35" t="s">
        <v>135</v>
      </c>
      <c r="G180" s="35" t="s">
        <v>125</v>
      </c>
      <c r="H180" s="35" t="s">
        <v>146</v>
      </c>
      <c r="I180" s="35">
        <v>300</v>
      </c>
      <c r="J180" s="82">
        <f t="shared" si="13"/>
        <v>218832</v>
      </c>
      <c r="K180" s="83">
        <f t="shared" si="13"/>
        <v>218832</v>
      </c>
    </row>
    <row r="181" spans="1:11" s="72" customFormat="1" ht="50.25" thickBot="1">
      <c r="A181" s="37" t="s">
        <v>44</v>
      </c>
      <c r="B181" s="53">
        <v>70</v>
      </c>
      <c r="C181" s="53">
        <v>0</v>
      </c>
      <c r="D181" s="53" t="s">
        <v>126</v>
      </c>
      <c r="E181" s="53">
        <v>130</v>
      </c>
      <c r="F181" s="35" t="s">
        <v>135</v>
      </c>
      <c r="G181" s="35" t="s">
        <v>125</v>
      </c>
      <c r="H181" s="35" t="s">
        <v>146</v>
      </c>
      <c r="I181" s="35" t="s">
        <v>42</v>
      </c>
      <c r="J181" s="82">
        <f t="shared" si="13"/>
        <v>218832</v>
      </c>
      <c r="K181" s="83">
        <f t="shared" si="13"/>
        <v>218832</v>
      </c>
    </row>
    <row r="182" spans="1:11" s="72" customFormat="1" ht="50.25" hidden="1" thickBot="1">
      <c r="A182" s="37" t="s">
        <v>45</v>
      </c>
      <c r="B182" s="53">
        <v>70</v>
      </c>
      <c r="C182" s="53">
        <v>0</v>
      </c>
      <c r="D182" s="53" t="s">
        <v>126</v>
      </c>
      <c r="E182" s="53">
        <v>130</v>
      </c>
      <c r="F182" s="35" t="s">
        <v>135</v>
      </c>
      <c r="G182" s="35" t="s">
        <v>125</v>
      </c>
      <c r="H182" s="35" t="s">
        <v>61</v>
      </c>
      <c r="I182" s="35" t="s">
        <v>43</v>
      </c>
      <c r="J182" s="82">
        <f>313125-94293</f>
        <v>218832</v>
      </c>
      <c r="K182" s="83">
        <f>313125-94293</f>
        <v>218832</v>
      </c>
    </row>
    <row r="183" spans="1:11" s="72" customFormat="1" ht="3" customHeight="1" hidden="1" thickBot="1">
      <c r="A183" s="23" t="s">
        <v>55</v>
      </c>
      <c r="B183" s="60">
        <v>70</v>
      </c>
      <c r="C183" s="60">
        <v>0</v>
      </c>
      <c r="D183" s="60" t="s">
        <v>126</v>
      </c>
      <c r="E183" s="60">
        <v>130</v>
      </c>
      <c r="F183" s="8" t="s">
        <v>54</v>
      </c>
      <c r="G183" s="8" t="s">
        <v>54</v>
      </c>
      <c r="H183" s="8"/>
      <c r="I183" s="8"/>
      <c r="J183" s="84">
        <f aca="true" t="shared" si="14" ref="J183:K186">J184</f>
        <v>0</v>
      </c>
      <c r="K183" s="85">
        <f t="shared" si="14"/>
        <v>0</v>
      </c>
    </row>
    <row r="184" spans="1:11" s="72" customFormat="1" ht="17.25" hidden="1" thickBot="1">
      <c r="A184" s="9" t="s">
        <v>13</v>
      </c>
      <c r="B184" s="17">
        <v>70</v>
      </c>
      <c r="C184" s="17">
        <v>0</v>
      </c>
      <c r="D184" s="17" t="s">
        <v>126</v>
      </c>
      <c r="E184" s="17">
        <v>130</v>
      </c>
      <c r="F184" s="10" t="s">
        <v>54</v>
      </c>
      <c r="G184" s="10" t="s">
        <v>54</v>
      </c>
      <c r="H184" s="10"/>
      <c r="I184" s="10"/>
      <c r="J184" s="86">
        <f t="shared" si="14"/>
        <v>0</v>
      </c>
      <c r="K184" s="87">
        <f t="shared" si="14"/>
        <v>0</v>
      </c>
    </row>
    <row r="185" spans="1:11" s="72" customFormat="1" ht="17.25" hidden="1" thickBot="1">
      <c r="A185" s="9" t="s">
        <v>28</v>
      </c>
      <c r="B185" s="17">
        <v>70</v>
      </c>
      <c r="C185" s="17">
        <v>0</v>
      </c>
      <c r="D185" s="17" t="s">
        <v>126</v>
      </c>
      <c r="E185" s="17">
        <v>130</v>
      </c>
      <c r="F185" s="10" t="s">
        <v>54</v>
      </c>
      <c r="G185" s="10" t="s">
        <v>54</v>
      </c>
      <c r="H185" s="10"/>
      <c r="I185" s="10">
        <v>300</v>
      </c>
      <c r="J185" s="86">
        <f t="shared" si="14"/>
        <v>0</v>
      </c>
      <c r="K185" s="87">
        <f t="shared" si="14"/>
        <v>0</v>
      </c>
    </row>
    <row r="186" spans="1:11" s="72" customFormat="1" ht="50.25" hidden="1" thickBot="1">
      <c r="A186" s="11" t="s">
        <v>44</v>
      </c>
      <c r="B186" s="24">
        <v>70</v>
      </c>
      <c r="C186" s="24">
        <v>0</v>
      </c>
      <c r="D186" s="24" t="s">
        <v>126</v>
      </c>
      <c r="E186" s="24">
        <v>130</v>
      </c>
      <c r="F186" s="10" t="s">
        <v>54</v>
      </c>
      <c r="G186" s="10" t="s">
        <v>54</v>
      </c>
      <c r="H186" s="10"/>
      <c r="I186" s="10" t="s">
        <v>42</v>
      </c>
      <c r="J186" s="86">
        <f t="shared" si="14"/>
        <v>0</v>
      </c>
      <c r="K186" s="87">
        <f t="shared" si="14"/>
        <v>0</v>
      </c>
    </row>
    <row r="187" spans="1:11" s="72" customFormat="1" ht="50.25" hidden="1" thickBot="1">
      <c r="A187" s="11" t="s">
        <v>45</v>
      </c>
      <c r="B187" s="24">
        <v>70</v>
      </c>
      <c r="C187" s="24">
        <v>0</v>
      </c>
      <c r="D187" s="24" t="s">
        <v>126</v>
      </c>
      <c r="E187" s="24">
        <v>130</v>
      </c>
      <c r="F187" s="10" t="s">
        <v>54</v>
      </c>
      <c r="G187" s="10" t="s">
        <v>54</v>
      </c>
      <c r="H187" s="10"/>
      <c r="I187" s="10" t="s">
        <v>43</v>
      </c>
      <c r="J187" s="86"/>
      <c r="K187" s="87"/>
    </row>
    <row r="188" spans="1:11" s="106" customFormat="1" ht="0.75" customHeight="1" thickBot="1">
      <c r="A188" s="101" t="s">
        <v>228</v>
      </c>
      <c r="B188" s="18">
        <v>70</v>
      </c>
      <c r="C188" s="18">
        <v>0</v>
      </c>
      <c r="D188" s="18" t="s">
        <v>126</v>
      </c>
      <c r="E188" s="102">
        <v>130</v>
      </c>
      <c r="F188" s="103" t="s">
        <v>229</v>
      </c>
      <c r="G188" s="13" t="s">
        <v>126</v>
      </c>
      <c r="H188" s="13"/>
      <c r="I188" s="103"/>
      <c r="J188" s="104">
        <f>J189+I194</f>
        <v>0</v>
      </c>
      <c r="K188" s="105">
        <f>K189+J194</f>
        <v>0</v>
      </c>
    </row>
    <row r="189" spans="1:11" s="106" customFormat="1" ht="17.25" hidden="1" thickBot="1">
      <c r="A189" s="107" t="s">
        <v>230</v>
      </c>
      <c r="B189" s="129">
        <v>70</v>
      </c>
      <c r="C189" s="129">
        <v>0</v>
      </c>
      <c r="D189" s="129" t="s">
        <v>126</v>
      </c>
      <c r="E189" s="130">
        <v>130</v>
      </c>
      <c r="F189" s="109" t="s">
        <v>229</v>
      </c>
      <c r="G189" s="8" t="s">
        <v>126</v>
      </c>
      <c r="H189" s="1"/>
      <c r="I189" s="109"/>
      <c r="J189" s="110">
        <f aca="true" t="shared" si="15" ref="J189:K191">J190</f>
        <v>0</v>
      </c>
      <c r="K189" s="111">
        <f t="shared" si="15"/>
        <v>0</v>
      </c>
    </row>
    <row r="190" spans="1:11" s="106" customFormat="1" ht="17.25" hidden="1" thickBot="1">
      <c r="A190" s="112" t="s">
        <v>231</v>
      </c>
      <c r="B190" s="131">
        <v>70</v>
      </c>
      <c r="C190" s="131">
        <v>0</v>
      </c>
      <c r="D190" s="131" t="s">
        <v>126</v>
      </c>
      <c r="E190" s="132">
        <v>130</v>
      </c>
      <c r="F190" s="114" t="s">
        <v>229</v>
      </c>
      <c r="G190" s="10" t="s">
        <v>126</v>
      </c>
      <c r="H190" s="133">
        <v>10140</v>
      </c>
      <c r="I190" s="114"/>
      <c r="J190" s="115">
        <f t="shared" si="15"/>
        <v>0</v>
      </c>
      <c r="K190" s="116">
        <f t="shared" si="15"/>
        <v>0</v>
      </c>
    </row>
    <row r="191" spans="1:11" s="106" customFormat="1" ht="17.25" hidden="1" thickBot="1">
      <c r="A191" s="112" t="s">
        <v>231</v>
      </c>
      <c r="B191" s="131">
        <v>70</v>
      </c>
      <c r="C191" s="131">
        <v>0</v>
      </c>
      <c r="D191" s="131" t="s">
        <v>126</v>
      </c>
      <c r="E191" s="132">
        <v>130</v>
      </c>
      <c r="F191" s="114" t="s">
        <v>229</v>
      </c>
      <c r="G191" s="10" t="s">
        <v>126</v>
      </c>
      <c r="H191" s="134">
        <v>10140</v>
      </c>
      <c r="I191" s="114" t="s">
        <v>233</v>
      </c>
      <c r="J191" s="115">
        <f t="shared" si="15"/>
        <v>0</v>
      </c>
      <c r="K191" s="116">
        <f t="shared" si="15"/>
        <v>0</v>
      </c>
    </row>
    <row r="192" spans="1:11" s="106" customFormat="1" ht="17.25" hidden="1" thickBot="1">
      <c r="A192" s="117" t="s">
        <v>231</v>
      </c>
      <c r="B192" s="135">
        <v>70</v>
      </c>
      <c r="C192" s="135">
        <v>0</v>
      </c>
      <c r="D192" s="135" t="s">
        <v>126</v>
      </c>
      <c r="E192" s="136">
        <v>130</v>
      </c>
      <c r="F192" s="119" t="s">
        <v>229</v>
      </c>
      <c r="G192" s="120" t="s">
        <v>126</v>
      </c>
      <c r="H192" s="137">
        <v>10140</v>
      </c>
      <c r="I192" s="119" t="s">
        <v>234</v>
      </c>
      <c r="J192" s="121">
        <v>0</v>
      </c>
      <c r="K192" s="122">
        <v>0</v>
      </c>
    </row>
    <row r="193" spans="1:11" ht="17.25" thickBot="1">
      <c r="A193" s="12" t="s">
        <v>29</v>
      </c>
      <c r="B193" s="138">
        <v>70</v>
      </c>
      <c r="C193" s="138">
        <v>0</v>
      </c>
      <c r="D193" s="138" t="s">
        <v>126</v>
      </c>
      <c r="E193" s="139"/>
      <c r="F193" s="13"/>
      <c r="G193" s="123"/>
      <c r="H193" s="140"/>
      <c r="I193" s="13"/>
      <c r="J193" s="124">
        <f>J9+J28</f>
        <v>36569330</v>
      </c>
      <c r="K193" s="125">
        <f>K9+K28</f>
        <v>37103820</v>
      </c>
    </row>
    <row r="195" spans="1:11" s="72" customFormat="1" ht="16.5">
      <c r="A195" s="1"/>
      <c r="B195" s="14"/>
      <c r="C195" s="14"/>
      <c r="D195" s="14"/>
      <c r="E195" s="14"/>
      <c r="F195" s="1"/>
      <c r="G195" s="1"/>
      <c r="H195" s="1"/>
      <c r="I195" s="1"/>
      <c r="J195" s="26">
        <f>J193-'Приложение 6'!G192</f>
        <v>0</v>
      </c>
      <c r="K195" s="26">
        <f>K193-'Приложение 6'!H192</f>
        <v>0</v>
      </c>
    </row>
    <row r="197" spans="1:11" s="72" customFormat="1" ht="16.5">
      <c r="A197" s="1"/>
      <c r="B197" s="14"/>
      <c r="C197" s="14"/>
      <c r="D197" s="14"/>
      <c r="E197" s="14"/>
      <c r="F197" s="1"/>
      <c r="G197" s="1"/>
      <c r="H197" s="1"/>
      <c r="I197" s="1"/>
      <c r="J197" s="26"/>
      <c r="K197" s="26"/>
    </row>
  </sheetData>
  <sheetProtection/>
  <mergeCells count="3">
    <mergeCell ref="F2:K2"/>
    <mergeCell ref="A3:K3"/>
    <mergeCell ref="F1:K1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Трубчевска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Милютина</dc:creator>
  <cp:keywords/>
  <dc:description/>
  <cp:lastModifiedBy>Gorinspector</cp:lastModifiedBy>
  <cp:lastPrinted>2017-06-09T09:49:20Z</cp:lastPrinted>
  <dcterms:created xsi:type="dcterms:W3CDTF">2014-03-26T10:47:32Z</dcterms:created>
  <dcterms:modified xsi:type="dcterms:W3CDTF">2017-06-26T07:23:17Z</dcterms:modified>
  <cp:category/>
  <cp:version/>
  <cp:contentType/>
  <cp:contentStatus/>
</cp:coreProperties>
</file>