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60" windowWidth="15480" windowHeight="11025" tabRatio="807" activeTab="2"/>
  </bookViews>
  <sheets>
    <sheet name="Приложение 5" sheetId="1" r:id="rId1"/>
    <sheet name="Приложение 7 прогр" sheetId="2" r:id="rId2"/>
    <sheet name="Приложение 5 (2)" sheetId="3" r:id="rId3"/>
  </sheets>
  <definedNames>
    <definedName name="_xlnm.Print_Area" localSheetId="0">'Приложение 5'!$A$1:$G$191</definedName>
    <definedName name="_xlnm.Print_Area" localSheetId="2">'Приложение 5 (2)'!$A$1:$I$18</definedName>
    <definedName name="_xlnm.Print_Area" localSheetId="1">'Приложение 7 прогр'!$A$1:$J$191</definedName>
  </definedNames>
  <calcPr fullCalcOnLoad="1"/>
</workbook>
</file>

<file path=xl/sharedStrings.xml><?xml version="1.0" encoding="utf-8"?>
<sst xmlns="http://schemas.openxmlformats.org/spreadsheetml/2006/main" count="1806" uniqueCount="217">
  <si>
    <t>(руб.)</t>
  </si>
  <si>
    <t>Наименование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</si>
  <si>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</si>
  <si>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</si>
  <si>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Совета народных депутатов города Трубчевска</t>
  </si>
  <si>
    <t>Закупка товаров, работ и услуг для государственных (муниципальных) нужд</t>
  </si>
  <si>
    <t>Иные закупки товаров, работ и услуг для обеспечениягосударственных (муниципальных) нужд</t>
  </si>
  <si>
    <t>Иные бюджетные ассигонования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</si>
  <si>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</si>
  <si>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Передаваемые полномочия в области финансового контроля</t>
  </si>
  <si>
    <t>Выполнение функций органами местного самоуправления</t>
  </si>
  <si>
    <t>Иные межбюджетные трансферты</t>
  </si>
  <si>
    <t>Резервные фонды</t>
  </si>
  <si>
    <t>Резервные фонды местной администрации</t>
  </si>
  <si>
    <t>Резервные средства</t>
  </si>
  <si>
    <t>Другие общегосударственные вопросы</t>
  </si>
  <si>
    <t>Осуществления отдельных государственных полномочий  по предоставлению перечня должностных лиц, уполномоченных составлять протоколы об административных правонарушениях</t>
  </si>
  <si>
    <t>НАЦИОНАЛЬНАЯ ЭКОНОМИКА</t>
  </si>
  <si>
    <t>Субсидии юридическим лицам(кроме некоммерческих организаций), индивидуальным предпринимателям, физическим лицам</t>
  </si>
  <si>
    <t>Дорожное хозяйство (дорожные фонды)</t>
  </si>
  <si>
    <t xml:space="preserve">Обеспечение безопасности дорожного движения </t>
  </si>
  <si>
    <t>Жилищное хозяйство</t>
  </si>
  <si>
    <t>Коммунальное хозяйство</t>
  </si>
  <si>
    <t>Благоустройство</t>
  </si>
  <si>
    <t>Уличное освещение</t>
  </si>
  <si>
    <t>Организация мест пляжного отдыха</t>
  </si>
  <si>
    <t>СОЦИАЛЬНАЯ ПОЛИТИКА</t>
  </si>
  <si>
    <t>Пенсионное обеспечение</t>
  </si>
  <si>
    <t>Социальное обеспечение и иные выплаты населению</t>
  </si>
  <si>
    <t>Итого:</t>
  </si>
  <si>
    <t>0501</t>
  </si>
  <si>
    <t>0503</t>
  </si>
  <si>
    <t>Жилищно-коммунальное хозяйство</t>
  </si>
  <si>
    <t>200</t>
  </si>
  <si>
    <t>240</t>
  </si>
  <si>
    <t>Прочие мероприятия по благоустройству поселения</t>
  </si>
  <si>
    <t>600</t>
  </si>
  <si>
    <t>630</t>
  </si>
  <si>
    <t xml:space="preserve">Предоставление субсидий бюджетным, автономным учреждениям и иным некоммерческим организациям
</t>
  </si>
  <si>
    <t xml:space="preserve">Субсидии некоммерческим организациям (за исключением государственных (муниципальных) учреждений)
</t>
  </si>
  <si>
    <t>Совет народных депутатов города Трубчевска</t>
  </si>
  <si>
    <t>Администрация Трубчевского муниципального района</t>
  </si>
  <si>
    <t>320</t>
  </si>
  <si>
    <t>321</t>
  </si>
  <si>
    <t xml:space="preserve">Социальные выплаты гражданам, кроме публичных нормативных социальных выплат
</t>
  </si>
  <si>
    <t xml:space="preserve">Пособия, компенсации и иные социальные выплаты гражданам, кроме публичных нормативных обязательств
</t>
  </si>
  <si>
    <t>121</t>
  </si>
  <si>
    <t xml:space="preserve">Прочая закупка товаров, работ и услуг для обеспечения государственных (муниципальных) нужд
</t>
  </si>
  <si>
    <t>244</t>
  </si>
  <si>
    <t>Прочая закупка товаров, работ и услуг для обеспечения государственных (муниципальных) нужд</t>
  </si>
  <si>
    <t>800</t>
  </si>
  <si>
    <t>400</t>
  </si>
  <si>
    <t>414</t>
  </si>
  <si>
    <t xml:space="preserve">Капитальные вложения в объекты государственной
(муниципальной) собственности
</t>
  </si>
  <si>
    <t>1003</t>
  </si>
  <si>
    <t xml:space="preserve">Социальное обеспечение населения
</t>
  </si>
  <si>
    <t>70.0.00.10120</t>
  </si>
  <si>
    <t>70.0.00.10100</t>
  </si>
  <si>
    <t>Реализация полномочий муниципального образования город Трубчевск в области общегосударственных вопросов</t>
  </si>
  <si>
    <t>70.0.00.10110</t>
  </si>
  <si>
    <t>70.0.00.10130</t>
  </si>
  <si>
    <t>70.0.00.16510</t>
  </si>
  <si>
    <t>70.0.00.42000</t>
  </si>
  <si>
    <t>Ремонт дворовых территорий многоквартирных домов</t>
  </si>
  <si>
    <t>70.0.00.51000</t>
  </si>
  <si>
    <t>70.0.00.60100</t>
  </si>
  <si>
    <t>Озеленение территории поселения</t>
  </si>
  <si>
    <t>Организация и содержание мест захоронений</t>
  </si>
  <si>
    <t>Ремонт и содержание  автомобильных дорог местного значения и обеспечение безопасности дорожного движения на них</t>
  </si>
  <si>
    <t>Содержание и ремонт муниципального жилищного фонда</t>
  </si>
  <si>
    <t>70.0.00.51100</t>
  </si>
  <si>
    <t>70.0.00.51200</t>
  </si>
  <si>
    <t>70.0.00.52100</t>
  </si>
  <si>
    <t xml:space="preserve">Капитальные вложения в объекты коммунальной инфраструктуры
</t>
  </si>
  <si>
    <t xml:space="preserve">Ремонт и содержание объектов коммунальной инфраструктуры
</t>
  </si>
  <si>
    <t>70.0.00.52200</t>
  </si>
  <si>
    <t>Обеспечение населения коммунально-бытовыми услугами</t>
  </si>
  <si>
    <t>Оплата жилищно-коммунальных услуг за муниципальное жилье</t>
  </si>
  <si>
    <t>70.0.00.52400</t>
  </si>
  <si>
    <t>Проведение инвентаризации и постановки на учет бесхозных инженерных сооружений</t>
  </si>
  <si>
    <t>70.0.00.52500</t>
  </si>
  <si>
    <t>Расходов связанные с приватизацией государственного (муниципального) имущества</t>
  </si>
  <si>
    <t>Обеспечение мероприятий по капитальному ремонту за счет средств местного бюджета</t>
  </si>
  <si>
    <t>70.0.00.09601</t>
  </si>
  <si>
    <t>70.0.00.51300</t>
  </si>
  <si>
    <t>Взносы на капитальный ремонт многоквартирных домов, находящихся в муниципальной собственности</t>
  </si>
  <si>
    <t xml:space="preserve"> Бюджетные инвестиции в объекты капитального
строительства муниципальной собственности
</t>
  </si>
  <si>
    <t>Подготовка объектов ЖКХ к зиме</t>
  </si>
  <si>
    <t>70.0.00.52600</t>
  </si>
  <si>
    <t>Проведение кадастровых работ в отношении земельных участков многоквартирных жилых домов</t>
  </si>
  <si>
    <t>Ежемесячная доплата к пенсии муниципальным служащим</t>
  </si>
  <si>
    <t>129</t>
  </si>
  <si>
    <t>Взносы по обязательному социальному страхованию
на выплаты денежного содержания и иные выплаты работникам
государственных (муниципальных) органов</t>
  </si>
  <si>
    <t>Фонд оплаты труда государственных (муниципальных)
органов и взносы по обязательному социальному страхованию</t>
  </si>
  <si>
    <t>Расходы на выплаты персоналу государственных
(муниципальных) органов</t>
  </si>
  <si>
    <t>Расходы на выплаты персоналу в целях обеспечения
выполнения функций государственными (муниципальными)
органами, казенными учреждениями, органами управления
государственными внебюджетными фондами</t>
  </si>
  <si>
    <t>410</t>
  </si>
  <si>
    <t xml:space="preserve"> Бюджетные инвестиции </t>
  </si>
  <si>
    <t>Бюджетные инвестиции в объекты капитального
строительства муниципальной собственности</t>
  </si>
  <si>
    <t xml:space="preserve"> Бюджетные инвестиции</t>
  </si>
  <si>
    <t>130</t>
  </si>
  <si>
    <t>70.0.00.S6170</t>
  </si>
  <si>
    <t>70.0.00.51400</t>
  </si>
  <si>
    <t>412</t>
  </si>
  <si>
    <t>Приобретение объектов недвижимого имущества государственной (муниципальной) собственности</t>
  </si>
  <si>
    <t xml:space="preserve"> Бюджетные инвестиции на приобретение объектов недвижимого имущества в государственную (муниципальную) собственность
</t>
  </si>
  <si>
    <t>Обеспечение сохранности автомобильных дорог местного значения и условий безопасности движения по ним, софинансирование за счет средств городского бюджета</t>
  </si>
  <si>
    <t>Строительство автомобильных дорог местного значения</t>
  </si>
  <si>
    <t>853</t>
  </si>
  <si>
    <t>Уплата иных платежей</t>
  </si>
  <si>
    <t>850</t>
  </si>
  <si>
    <t>70.0.00.53000</t>
  </si>
  <si>
    <t>Реализация полномочий муниципального образования город Трубчевск в области ЖКХ</t>
  </si>
  <si>
    <t>Организация сбора, вывоза и утилизации бытовых отходов и мусора</t>
  </si>
  <si>
    <t xml:space="preserve">Сумма на 2017 год </t>
  </si>
  <si>
    <t xml:space="preserve">Ведомственная структура расходов  бюджета города Трубчевска
на 2017 год
</t>
  </si>
  <si>
    <t>70.0.00.S6160</t>
  </si>
  <si>
    <t>Развитие и совершенствование сети автомобильных дорог местного значения общего пользования, софинансирование за счет средств городского бюджета</t>
  </si>
  <si>
    <t>Транспорт</t>
  </si>
  <si>
    <t>Компенсация части потерь в доходах, возникающих в результате регулирования тарифов на перевозку пассажиров автомобильным пассажирским транспортом по муниципальным маршрутам</t>
  </si>
  <si>
    <t>810</t>
  </si>
  <si>
    <t>Оплата услуг регионального оператора по ликвидации мест несанкционированного размещения отходов на территории города</t>
  </si>
  <si>
    <t>ЦСР</t>
  </si>
  <si>
    <t>ВР</t>
  </si>
  <si>
    <t>Рз</t>
  </si>
  <si>
    <t>01</t>
  </si>
  <si>
    <t>00</t>
  </si>
  <si>
    <t>03</t>
  </si>
  <si>
    <t>11</t>
  </si>
  <si>
    <t>13</t>
  </si>
  <si>
    <t>04</t>
  </si>
  <si>
    <t>08</t>
  </si>
  <si>
    <t>09</t>
  </si>
  <si>
    <t>05</t>
  </si>
  <si>
    <t>02</t>
  </si>
  <si>
    <t>10</t>
  </si>
  <si>
    <t>ГРБС</t>
  </si>
  <si>
    <t>Пз</t>
  </si>
  <si>
    <t>06</t>
  </si>
  <si>
    <t>Уплата налогов, сборов и иных платежей</t>
  </si>
  <si>
    <t>Непрограммная деятельность</t>
  </si>
  <si>
    <t>НР</t>
  </si>
  <si>
    <t>ГП</t>
  </si>
  <si>
    <t>ППГП</t>
  </si>
  <si>
    <t>ОМ</t>
  </si>
  <si>
    <t>10050</t>
  </si>
  <si>
    <t>16510</t>
  </si>
  <si>
    <t>10070</t>
  </si>
  <si>
    <t>10120</t>
  </si>
  <si>
    <t>10100</t>
  </si>
  <si>
    <t>10110</t>
  </si>
  <si>
    <t>10130</t>
  </si>
  <si>
    <t>44000</t>
  </si>
  <si>
    <t>S6160</t>
  </si>
  <si>
    <t>S6170</t>
  </si>
  <si>
    <t>41000</t>
  </si>
  <si>
    <t>42000</t>
  </si>
  <si>
    <t>51100</t>
  </si>
  <si>
    <t>51300</t>
  </si>
  <si>
    <t>52100</t>
  </si>
  <si>
    <t>52200</t>
  </si>
  <si>
    <t>52300</t>
  </si>
  <si>
    <t>52400</t>
  </si>
  <si>
    <t>53000</t>
  </si>
  <si>
    <t>60100</t>
  </si>
  <si>
    <t>60200</t>
  </si>
  <si>
    <t>60210</t>
  </si>
  <si>
    <t>60300</t>
  </si>
  <si>
    <t>60400</t>
  </si>
  <si>
    <t>60500</t>
  </si>
  <si>
    <t>60600</t>
  </si>
  <si>
    <t>7000016510</t>
  </si>
  <si>
    <t>7000010050</t>
  </si>
  <si>
    <t>7000010070</t>
  </si>
  <si>
    <t>7000010120</t>
  </si>
  <si>
    <t>7000010100</t>
  </si>
  <si>
    <t>7000010110</t>
  </si>
  <si>
    <t>7000010130</t>
  </si>
  <si>
    <t>7000044000</t>
  </si>
  <si>
    <t>70000S6160</t>
  </si>
  <si>
    <t>70000S6170</t>
  </si>
  <si>
    <t>7000041000</t>
  </si>
  <si>
    <t>7000042000</t>
  </si>
  <si>
    <t>7000051100</t>
  </si>
  <si>
    <t>7000051300</t>
  </si>
  <si>
    <t>7000052300</t>
  </si>
  <si>
    <t>7000052400</t>
  </si>
  <si>
    <t>7000053000</t>
  </si>
  <si>
    <t>7000060100</t>
  </si>
  <si>
    <t>7000060200</t>
  </si>
  <si>
    <t>7000060210</t>
  </si>
  <si>
    <t>7000060300</t>
  </si>
  <si>
    <t>7000060400</t>
  </si>
  <si>
    <t>7000060500</t>
  </si>
  <si>
    <t>7000060600</t>
  </si>
  <si>
    <t xml:space="preserve">
Распределение бюджетных ассигнований  по разделам, подразделам, целевым статьям, группам (группам и подгруппам) видов расходов бюджета города Трубчевска на 2017 год</t>
  </si>
  <si>
    <t>Приложение №5
 к решению совета народных депутатов города Трубчевска                                                                                                                                                                                       от 28.12.2016г. № 3-127</t>
  </si>
  <si>
    <t>Приложение №7
 к решению совета народных депутатов города Трубчевска                                                                                                                                                                                       от 28.12.2016г. № 3-127</t>
  </si>
  <si>
    <t>Корректировка</t>
  </si>
  <si>
    <t>Сумма на 2017 год</t>
  </si>
  <si>
    <t>Сумма на 2017 год (после корректировки)</t>
  </si>
  <si>
    <t>Реализация полномочий муниципального образования город Трубчевск в области общегосударственных вопросов (Иные закупки товаров, работ и услуг для обеспечениягосударственных (муниципальных) нужд)</t>
  </si>
  <si>
    <t>Ремонт и содержание  автомобильных дорог местного значения и обеспечение безопасности дорожного движения на них (Иные закупки товаров, работ и услуг для обеспечениягосударственных (муниципальных) нужд)</t>
  </si>
  <si>
    <t>Капитальные вложения в объекты коммунальной инфраструктуры (Иные закупки товаров, работ и услуг для обеспечениягосударственных (муниципальных) нужд)</t>
  </si>
  <si>
    <t>Обеспечение населения коммунально-бытовыми услугами (Субсидии юридическим лицам(кроме некоммерческих организаций), индивидуальным предпринимателям, физическим лицам)</t>
  </si>
  <si>
    <t>7000043000</t>
  </si>
  <si>
    <t>43000</t>
  </si>
  <si>
    <t>880</t>
  </si>
  <si>
    <t>Специальные расходы</t>
  </si>
  <si>
    <t>7000079710</t>
  </si>
  <si>
    <t>7000079760</t>
  </si>
  <si>
    <t>Мероприятия по благоустройству поселения за счет средств бюджета района</t>
  </si>
  <si>
    <t>Осуществление передаваемых полномочий по обработке, утилизации, обезвреживанию, захоронению твердых коммунальных отходов на территории района</t>
  </si>
  <si>
    <t>79710</t>
  </si>
  <si>
    <t>79760</t>
  </si>
  <si>
    <t xml:space="preserve">Приложение №1
 к решению совета народных депутатов города Трубчевска                                                                                                                                                                                       от 14.02.2017 г. № 3-136 </t>
  </si>
  <si>
    <t>Приложение 2
 к решению совета народных депутатов города Трубчевска                                                                                                                                                                                       от 14.02.2017 г. № 1-136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</si>
</sst>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_ ;\-#,##0.00\ "/>
    <numFmt numFmtId="177" formatCode="_-* #,##0.0_р_._-;\-* #,##0.0_р_._-;_-* &quot;-&quot;??_р_._-;_-@_-"/>
    <numFmt numFmtId="178" formatCode="[$-FC19]d\ mmmm\ yyyy\ &quot;г.&quot;"/>
    <numFmt numFmtId="179" formatCode="0.0"/>
    <numFmt numFmtId="180" formatCode="_-* #,##0.000_р_._-;\-* #,##0.000_р_._-;_-* &quot;-&quot;??_р_._-;_-@_-"/>
    <numFmt numFmtId="181" formatCode="_-* #,##0_р_._-;\-* #,##0_р_._-;_-* &quot;-&quot;??_р_._-;_-@_-"/>
    <numFmt numFmtId="182" formatCode="_-* #,##0.0000_р_._-;\-* #,##0.0000_р_._-;_-* &quot;-&quot;??_р_._-;_-@_-"/>
    <numFmt numFmtId="183" formatCode="#,##0_ ;\-#,##0\ "/>
  </numFmts>
  <fonts count="50">
    <font>
      <sz val="12"/>
      <color theme="1"/>
      <name val="Calibri"/>
      <family val="2"/>
    </font>
    <font>
      <sz val="12"/>
      <color indexed="8"/>
      <name val="Calibri"/>
      <family val="2"/>
    </font>
    <font>
      <sz val="13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b/>
      <u val="single"/>
      <sz val="13"/>
      <color indexed="8"/>
      <name val="Times New Roman"/>
      <family val="1"/>
    </font>
    <font>
      <i/>
      <sz val="9"/>
      <color indexed="8"/>
      <name val="Cambria"/>
      <family val="2"/>
    </font>
    <font>
      <sz val="8"/>
      <name val="Calibri"/>
      <family val="2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u val="single"/>
      <sz val="8"/>
      <color indexed="8"/>
      <name val="Times New Roman"/>
      <family val="1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u val="single"/>
      <sz val="12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u val="single"/>
      <sz val="12"/>
      <color indexed="2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u val="single"/>
      <sz val="12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u val="single"/>
      <sz val="12"/>
      <color theme="1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b/>
      <sz val="12"/>
      <color rgb="FF000000"/>
      <name val="Times New Roman"/>
      <family val="1"/>
    </font>
    <font>
      <b/>
      <sz val="8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>
        <color indexed="8"/>
      </left>
      <right style="thin">
        <color indexed="8"/>
      </right>
      <top>
        <color indexed="8"/>
      </top>
      <bottom style="hair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9" fontId="6" fillId="0" borderId="1">
      <alignment horizontal="left" vertical="center" wrapText="1" indent="1"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2" applyNumberFormat="0" applyAlignment="0" applyProtection="0"/>
    <xf numFmtId="0" fontId="32" fillId="27" borderId="3" applyNumberFormat="0" applyAlignment="0" applyProtection="0"/>
    <xf numFmtId="0" fontId="33" fillId="27" borderId="2" applyNumberFormat="0" applyAlignment="0" applyProtection="0"/>
    <xf numFmtId="0" fontId="3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9" fillId="28" borderId="8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9" applyNumberFormat="0" applyFont="0" applyAlignment="0" applyProtection="0"/>
    <xf numFmtId="9" fontId="1" fillId="0" borderId="0" applyFont="0" applyFill="0" applyBorder="0" applyAlignment="0" applyProtection="0"/>
    <xf numFmtId="0" fontId="45" fillId="0" borderId="10" applyNumberFormat="0" applyFill="0" applyAlignment="0" applyProtection="0"/>
    <xf numFmtId="0" fontId="4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04">
    <xf numFmtId="0" fontId="0" fillId="0" borderId="0" xfId="0" applyFont="1" applyAlignment="1">
      <alignment/>
    </xf>
    <xf numFmtId="0" fontId="3" fillId="0" borderId="0" xfId="0" applyFont="1" applyAlignment="1">
      <alignment horizontal="left" vertical="justify"/>
    </xf>
    <xf numFmtId="0" fontId="4" fillId="0" borderId="11" xfId="0" applyFont="1" applyBorder="1" applyAlignment="1">
      <alignment horizontal="left" vertical="justify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left" vertical="justify"/>
    </xf>
    <xf numFmtId="49" fontId="3" fillId="0" borderId="15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left" vertical="justify"/>
    </xf>
    <xf numFmtId="49" fontId="3" fillId="0" borderId="17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left" vertical="justify" wrapText="1"/>
    </xf>
    <xf numFmtId="0" fontId="5" fillId="0" borderId="11" xfId="0" applyFont="1" applyBorder="1" applyAlignment="1">
      <alignment horizontal="right" vertical="justify"/>
    </xf>
    <xf numFmtId="49" fontId="5" fillId="0" borderId="12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43" fontId="3" fillId="0" borderId="21" xfId="61" applyFont="1" applyBorder="1" applyAlignment="1">
      <alignment horizontal="center" vertical="center"/>
    </xf>
    <xf numFmtId="43" fontId="4" fillId="0" borderId="13" xfId="61" applyFont="1" applyBorder="1" applyAlignment="1">
      <alignment horizontal="center" vertical="center"/>
    </xf>
    <xf numFmtId="43" fontId="3" fillId="0" borderId="22" xfId="61" applyFont="1" applyBorder="1" applyAlignment="1">
      <alignment horizontal="center" vertical="center"/>
    </xf>
    <xf numFmtId="43" fontId="5" fillId="0" borderId="13" xfId="61" applyFont="1" applyBorder="1" applyAlignment="1">
      <alignment horizontal="center" vertical="center"/>
    </xf>
    <xf numFmtId="0" fontId="3" fillId="0" borderId="14" xfId="0" applyFont="1" applyBorder="1" applyAlignment="1">
      <alignment horizontal="left" vertical="justify" wrapText="1"/>
    </xf>
    <xf numFmtId="0" fontId="3" fillId="0" borderId="20" xfId="0" applyFont="1" applyBorder="1" applyAlignment="1">
      <alignment horizontal="center" vertical="center" wrapText="1"/>
    </xf>
    <xf numFmtId="43" fontId="3" fillId="0" borderId="0" xfId="61" applyFont="1" applyAlignment="1">
      <alignment horizontal="left" vertical="justify"/>
    </xf>
    <xf numFmtId="43" fontId="3" fillId="0" borderId="0" xfId="0" applyNumberFormat="1" applyFont="1" applyAlignment="1">
      <alignment horizontal="left" vertical="justify"/>
    </xf>
    <xf numFmtId="0" fontId="4" fillId="0" borderId="11" xfId="0" applyFont="1" applyFill="1" applyBorder="1" applyAlignment="1">
      <alignment horizontal="left" vertical="justify"/>
    </xf>
    <xf numFmtId="49" fontId="4" fillId="0" borderId="12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43" fontId="4" fillId="0" borderId="13" xfId="6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justify"/>
    </xf>
    <xf numFmtId="49" fontId="3" fillId="0" borderId="15" xfId="0" applyNumberFormat="1" applyFont="1" applyFill="1" applyBorder="1" applyAlignment="1">
      <alignment horizontal="center" vertical="center"/>
    </xf>
    <xf numFmtId="43" fontId="3" fillId="0" borderId="22" xfId="61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left" vertical="justify"/>
    </xf>
    <xf numFmtId="49" fontId="3" fillId="0" borderId="17" xfId="0" applyNumberFormat="1" applyFont="1" applyFill="1" applyBorder="1" applyAlignment="1">
      <alignment horizontal="center" vertical="center"/>
    </xf>
    <xf numFmtId="43" fontId="3" fillId="0" borderId="21" xfId="61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left" vertical="justify" wrapText="1"/>
    </xf>
    <xf numFmtId="0" fontId="4" fillId="0" borderId="16" xfId="0" applyFont="1" applyFill="1" applyBorder="1" applyAlignment="1">
      <alignment horizontal="left" vertical="justify"/>
    </xf>
    <xf numFmtId="49" fontId="4" fillId="0" borderId="17" xfId="0" applyNumberFormat="1" applyFont="1" applyFill="1" applyBorder="1" applyAlignment="1">
      <alignment horizontal="center" vertical="center"/>
    </xf>
    <xf numFmtId="43" fontId="4" fillId="0" borderId="21" xfId="61" applyFont="1" applyFill="1" applyBorder="1" applyAlignment="1">
      <alignment horizontal="center" vertical="center"/>
    </xf>
    <xf numFmtId="43" fontId="3" fillId="0" borderId="21" xfId="61" applyFont="1" applyFill="1" applyBorder="1" applyAlignment="1">
      <alignment vertical="center"/>
    </xf>
    <xf numFmtId="0" fontId="3" fillId="0" borderId="23" xfId="0" applyFont="1" applyFill="1" applyBorder="1" applyAlignment="1">
      <alignment horizontal="left" vertical="justify"/>
    </xf>
    <xf numFmtId="49" fontId="3" fillId="0" borderId="24" xfId="0" applyNumberFormat="1" applyFont="1" applyFill="1" applyBorder="1" applyAlignment="1">
      <alignment horizontal="center" vertical="center"/>
    </xf>
    <xf numFmtId="43" fontId="3" fillId="0" borderId="25" xfId="61" applyFont="1" applyFill="1" applyBorder="1" applyAlignment="1">
      <alignment vertical="center"/>
    </xf>
    <xf numFmtId="0" fontId="5" fillId="0" borderId="14" xfId="0" applyFont="1" applyFill="1" applyBorder="1" applyAlignment="1">
      <alignment horizontal="left" vertical="justify"/>
    </xf>
    <xf numFmtId="49" fontId="4" fillId="0" borderId="15" xfId="0" applyNumberFormat="1" applyFont="1" applyFill="1" applyBorder="1" applyAlignment="1">
      <alignment horizontal="center" vertical="center"/>
    </xf>
    <xf numFmtId="43" fontId="4" fillId="0" borderId="22" xfId="61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left" vertical="justify"/>
    </xf>
    <xf numFmtId="0" fontId="5" fillId="0" borderId="16" xfId="0" applyFont="1" applyFill="1" applyBorder="1" applyAlignment="1">
      <alignment horizontal="left" vertical="justify"/>
    </xf>
    <xf numFmtId="0" fontId="4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justify"/>
    </xf>
    <xf numFmtId="0" fontId="3" fillId="0" borderId="1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justify"/>
    </xf>
    <xf numFmtId="0" fontId="48" fillId="0" borderId="27" xfId="0" applyNumberFormat="1" applyFont="1" applyFill="1" applyBorder="1" applyAlignment="1">
      <alignment horizontal="left" vertical="center" wrapText="1"/>
    </xf>
    <xf numFmtId="0" fontId="48" fillId="0" borderId="0" xfId="0" applyNumberFormat="1" applyFont="1" applyFill="1" applyBorder="1" applyAlignment="1">
      <alignment horizontal="center" vertical="center" wrapText="1"/>
    </xf>
    <xf numFmtId="0" fontId="48" fillId="0" borderId="12" xfId="0" applyNumberFormat="1" applyFont="1" applyFill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vertical="center"/>
    </xf>
    <xf numFmtId="171" fontId="3" fillId="0" borderId="0" xfId="0" applyNumberFormat="1" applyFont="1" applyAlignment="1">
      <alignment horizontal="left" vertical="justify"/>
    </xf>
    <xf numFmtId="0" fontId="48" fillId="0" borderId="0" xfId="0" applyNumberFormat="1" applyFont="1" applyFill="1" applyAlignment="1">
      <alignment vertical="center" wrapText="1"/>
    </xf>
    <xf numFmtId="0" fontId="49" fillId="0" borderId="17" xfId="0" applyFont="1" applyBorder="1" applyAlignment="1">
      <alignment horizontal="center" vertical="center"/>
    </xf>
    <xf numFmtId="0" fontId="49" fillId="0" borderId="17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justify"/>
    </xf>
    <xf numFmtId="0" fontId="8" fillId="0" borderId="17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 wrapText="1"/>
    </xf>
    <xf numFmtId="43" fontId="8" fillId="0" borderId="17" xfId="61" applyFont="1" applyBorder="1" applyAlignment="1">
      <alignment horizontal="center" vertical="center"/>
    </xf>
    <xf numFmtId="49" fontId="8" fillId="0" borderId="17" xfId="0" applyNumberFormat="1" applyFont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justify"/>
    </xf>
    <xf numFmtId="0" fontId="9" fillId="0" borderId="17" xfId="0" applyFont="1" applyFill="1" applyBorder="1" applyAlignment="1">
      <alignment horizontal="center" vertical="center"/>
    </xf>
    <xf numFmtId="49" fontId="9" fillId="0" borderId="17" xfId="0" applyNumberFormat="1" applyFont="1" applyFill="1" applyBorder="1" applyAlignment="1">
      <alignment horizontal="center" vertical="center"/>
    </xf>
    <xf numFmtId="43" fontId="9" fillId="0" borderId="17" xfId="61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justify"/>
    </xf>
    <xf numFmtId="0" fontId="10" fillId="0" borderId="17" xfId="0" applyFont="1" applyFill="1" applyBorder="1" applyAlignment="1">
      <alignment horizontal="center" vertical="center"/>
    </xf>
    <xf numFmtId="49" fontId="8" fillId="0" borderId="17" xfId="0" applyNumberFormat="1" applyFont="1" applyFill="1" applyBorder="1" applyAlignment="1">
      <alignment horizontal="center" vertical="center"/>
    </xf>
    <xf numFmtId="43" fontId="8" fillId="0" borderId="17" xfId="61" applyFont="1" applyFill="1" applyBorder="1" applyAlignment="1">
      <alignment horizontal="center" vertical="center"/>
    </xf>
    <xf numFmtId="0" fontId="10" fillId="0" borderId="17" xfId="0" applyFont="1" applyBorder="1" applyAlignment="1">
      <alignment horizontal="center" vertical="justify"/>
    </xf>
    <xf numFmtId="0" fontId="10" fillId="0" borderId="17" xfId="0" applyFont="1" applyBorder="1" applyAlignment="1">
      <alignment horizontal="center" vertical="center"/>
    </xf>
    <xf numFmtId="49" fontId="10" fillId="0" borderId="17" xfId="0" applyNumberFormat="1" applyFont="1" applyBorder="1" applyAlignment="1">
      <alignment horizontal="center" vertical="center"/>
    </xf>
    <xf numFmtId="43" fontId="10" fillId="0" borderId="17" xfId="61" applyFont="1" applyBorder="1" applyAlignment="1">
      <alignment horizontal="center" vertical="center"/>
    </xf>
    <xf numFmtId="0" fontId="3" fillId="0" borderId="0" xfId="0" applyFont="1" applyAlignment="1">
      <alignment horizontal="center" vertical="justify"/>
    </xf>
    <xf numFmtId="43" fontId="3" fillId="0" borderId="0" xfId="61" applyFont="1" applyAlignment="1">
      <alignment horizontal="center" vertical="justify"/>
    </xf>
    <xf numFmtId="43" fontId="3" fillId="0" borderId="0" xfId="0" applyNumberFormat="1" applyFont="1" applyAlignment="1">
      <alignment horizontal="center" vertical="justify"/>
    </xf>
    <xf numFmtId="171" fontId="3" fillId="0" borderId="0" xfId="0" applyNumberFormat="1" applyFont="1" applyAlignment="1">
      <alignment horizontal="center" vertical="justify"/>
    </xf>
    <xf numFmtId="43" fontId="3" fillId="0" borderId="0" xfId="61" applyFont="1" applyAlignment="1">
      <alignment horizontal="center" vertical="center"/>
    </xf>
    <xf numFmtId="43" fontId="9" fillId="0" borderId="17" xfId="61" applyFont="1" applyBorder="1" applyAlignment="1">
      <alignment horizontal="center" vertical="center"/>
    </xf>
    <xf numFmtId="1" fontId="9" fillId="0" borderId="17" xfId="0" applyNumberFormat="1" applyFont="1" applyBorder="1" applyAlignment="1">
      <alignment horizontal="center" vertical="center"/>
    </xf>
    <xf numFmtId="1" fontId="9" fillId="0" borderId="17" xfId="0" applyNumberFormat="1" applyFont="1" applyBorder="1" applyAlignment="1">
      <alignment horizontal="center" vertical="center" wrapText="1"/>
    </xf>
    <xf numFmtId="1" fontId="9" fillId="0" borderId="17" xfId="61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justify" wrapText="1"/>
    </xf>
    <xf numFmtId="0" fontId="48" fillId="0" borderId="0" xfId="0" applyNumberFormat="1" applyFont="1" applyFill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5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5"/>
  <sheetViews>
    <sheetView view="pageBreakPreview" zoomScaleSheetLayoutView="100" workbookViewId="0" topLeftCell="A1">
      <selection activeCell="C1" sqref="C1:G1"/>
    </sheetView>
  </sheetViews>
  <sheetFormatPr defaultColWidth="9.00390625" defaultRowHeight="15.75"/>
  <cols>
    <col min="1" max="1" width="58.125" style="1" customWidth="1"/>
    <col min="2" max="2" width="7.375" style="14" customWidth="1"/>
    <col min="3" max="4" width="5.50390625" style="1" customWidth="1"/>
    <col min="5" max="5" width="16.125" style="1" customWidth="1"/>
    <col min="6" max="6" width="9.00390625" style="1" customWidth="1"/>
    <col min="7" max="7" width="19.75390625" style="1" customWidth="1"/>
    <col min="8" max="8" width="15.125" style="25" bestFit="1" customWidth="1"/>
    <col min="9" max="16384" width="9.00390625" style="1" customWidth="1"/>
  </cols>
  <sheetData>
    <row r="1" spans="2:7" ht="76.5" customHeight="1">
      <c r="B1" s="1"/>
      <c r="C1" s="102" t="s">
        <v>215</v>
      </c>
      <c r="D1" s="102"/>
      <c r="E1" s="102"/>
      <c r="F1" s="102"/>
      <c r="G1" s="102"/>
    </row>
    <row r="2" spans="2:7" ht="76.5" customHeight="1">
      <c r="B2" s="1"/>
      <c r="C2" s="102" t="s">
        <v>196</v>
      </c>
      <c r="D2" s="102"/>
      <c r="E2" s="102"/>
      <c r="F2" s="102"/>
      <c r="G2" s="102"/>
    </row>
    <row r="3" spans="1:7" ht="47.25" customHeight="1">
      <c r="A3" s="100" t="s">
        <v>115</v>
      </c>
      <c r="B3" s="100"/>
      <c r="C3" s="101"/>
      <c r="D3" s="101"/>
      <c r="E3" s="101"/>
      <c r="F3" s="101"/>
      <c r="G3" s="101"/>
    </row>
    <row r="5" ht="17.25" thickBot="1">
      <c r="G5" s="61" t="s">
        <v>0</v>
      </c>
    </row>
    <row r="6" spans="1:7" ht="17.25" thickBot="1">
      <c r="A6" s="2" t="s">
        <v>1</v>
      </c>
      <c r="B6" s="15" t="s">
        <v>136</v>
      </c>
      <c r="C6" s="3" t="s">
        <v>124</v>
      </c>
      <c r="D6" s="3" t="s">
        <v>137</v>
      </c>
      <c r="E6" s="3" t="s">
        <v>122</v>
      </c>
      <c r="F6" s="3" t="s">
        <v>123</v>
      </c>
      <c r="G6" s="4" t="s">
        <v>114</v>
      </c>
    </row>
    <row r="7" spans="1:7" ht="17.25" thickBot="1">
      <c r="A7" s="65">
        <v>1</v>
      </c>
      <c r="B7" s="62">
        <v>2</v>
      </c>
      <c r="C7" s="63">
        <v>3</v>
      </c>
      <c r="D7" s="63">
        <v>4</v>
      </c>
      <c r="E7" s="63">
        <v>5</v>
      </c>
      <c r="F7" s="63">
        <v>6</v>
      </c>
      <c r="G7" s="64">
        <v>7</v>
      </c>
    </row>
    <row r="8" spans="1:7" ht="17.25" thickBot="1">
      <c r="A8" s="2" t="s">
        <v>40</v>
      </c>
      <c r="B8" s="15">
        <v>112</v>
      </c>
      <c r="C8" s="3"/>
      <c r="D8" s="3"/>
      <c r="E8" s="3"/>
      <c r="F8" s="3"/>
      <c r="G8" s="20">
        <f>G9+G20</f>
        <v>565853</v>
      </c>
    </row>
    <row r="9" spans="1:7" ht="17.25" thickBot="1">
      <c r="A9" s="27" t="s">
        <v>2</v>
      </c>
      <c r="B9" s="50">
        <v>112</v>
      </c>
      <c r="C9" s="28" t="s">
        <v>125</v>
      </c>
      <c r="D9" s="28" t="s">
        <v>126</v>
      </c>
      <c r="E9" s="29"/>
      <c r="F9" s="29"/>
      <c r="G9" s="30">
        <f>G10</f>
        <v>471560</v>
      </c>
    </row>
    <row r="10" spans="1:7" ht="49.5">
      <c r="A10" s="31" t="s">
        <v>3</v>
      </c>
      <c r="B10" s="51">
        <v>112</v>
      </c>
      <c r="C10" s="32" t="s">
        <v>125</v>
      </c>
      <c r="D10" s="32" t="s">
        <v>127</v>
      </c>
      <c r="E10" s="32"/>
      <c r="F10" s="32"/>
      <c r="G10" s="33">
        <f>G11</f>
        <v>471560</v>
      </c>
    </row>
    <row r="11" spans="1:7" ht="33">
      <c r="A11" s="34" t="s">
        <v>4</v>
      </c>
      <c r="B11" s="52">
        <v>112</v>
      </c>
      <c r="C11" s="35" t="s">
        <v>125</v>
      </c>
      <c r="D11" s="35" t="s">
        <v>127</v>
      </c>
      <c r="E11" s="35" t="s">
        <v>172</v>
      </c>
      <c r="F11" s="35"/>
      <c r="G11" s="36">
        <f>G12+G16+G18</f>
        <v>471560</v>
      </c>
    </row>
    <row r="12" spans="1:7" ht="66">
      <c r="A12" s="37" t="s">
        <v>95</v>
      </c>
      <c r="B12" s="52">
        <v>112</v>
      </c>
      <c r="C12" s="35" t="s">
        <v>125</v>
      </c>
      <c r="D12" s="35" t="s">
        <v>127</v>
      </c>
      <c r="E12" s="35" t="s">
        <v>172</v>
      </c>
      <c r="F12" s="35">
        <v>100</v>
      </c>
      <c r="G12" s="36">
        <f>G13</f>
        <v>219150</v>
      </c>
    </row>
    <row r="13" spans="1:7" ht="33">
      <c r="A13" s="37" t="s">
        <v>94</v>
      </c>
      <c r="B13" s="52">
        <v>112</v>
      </c>
      <c r="C13" s="35" t="s">
        <v>125</v>
      </c>
      <c r="D13" s="35" t="s">
        <v>127</v>
      </c>
      <c r="E13" s="35" t="s">
        <v>172</v>
      </c>
      <c r="F13" s="35">
        <v>120</v>
      </c>
      <c r="G13" s="36">
        <v>219150</v>
      </c>
    </row>
    <row r="14" spans="1:7" ht="49.5" hidden="1">
      <c r="A14" s="37" t="s">
        <v>93</v>
      </c>
      <c r="B14" s="53">
        <v>112</v>
      </c>
      <c r="C14" s="35" t="s">
        <v>125</v>
      </c>
      <c r="D14" s="35" t="s">
        <v>127</v>
      </c>
      <c r="E14" s="35" t="s">
        <v>172</v>
      </c>
      <c r="F14" s="35" t="s">
        <v>46</v>
      </c>
      <c r="G14" s="36">
        <v>168320</v>
      </c>
    </row>
    <row r="15" spans="1:7" ht="66" hidden="1">
      <c r="A15" s="37" t="s">
        <v>92</v>
      </c>
      <c r="B15" s="53">
        <v>112</v>
      </c>
      <c r="C15" s="35" t="s">
        <v>125</v>
      </c>
      <c r="D15" s="35" t="s">
        <v>127</v>
      </c>
      <c r="E15" s="35" t="s">
        <v>172</v>
      </c>
      <c r="F15" s="35" t="s">
        <v>91</v>
      </c>
      <c r="G15" s="36">
        <v>50830</v>
      </c>
    </row>
    <row r="16" spans="1:7" ht="33">
      <c r="A16" s="34" t="s">
        <v>5</v>
      </c>
      <c r="B16" s="52">
        <v>112</v>
      </c>
      <c r="C16" s="35" t="s">
        <v>125</v>
      </c>
      <c r="D16" s="35" t="s">
        <v>127</v>
      </c>
      <c r="E16" s="35" t="s">
        <v>172</v>
      </c>
      <c r="F16" s="35">
        <v>200</v>
      </c>
      <c r="G16" s="36">
        <f>G17</f>
        <v>152410</v>
      </c>
    </row>
    <row r="17" spans="1:8" ht="33">
      <c r="A17" s="34" t="s">
        <v>6</v>
      </c>
      <c r="B17" s="52">
        <v>112</v>
      </c>
      <c r="C17" s="35" t="s">
        <v>125</v>
      </c>
      <c r="D17" s="35" t="s">
        <v>127</v>
      </c>
      <c r="E17" s="35" t="s">
        <v>172</v>
      </c>
      <c r="F17" s="35">
        <v>240</v>
      </c>
      <c r="G17" s="36">
        <v>152410</v>
      </c>
      <c r="H17" s="25">
        <v>-100000</v>
      </c>
    </row>
    <row r="18" spans="1:7" ht="16.5">
      <c r="A18" s="34" t="s">
        <v>7</v>
      </c>
      <c r="B18" s="52">
        <v>112</v>
      </c>
      <c r="C18" s="35" t="s">
        <v>125</v>
      </c>
      <c r="D18" s="35" t="s">
        <v>127</v>
      </c>
      <c r="E18" s="35" t="s">
        <v>172</v>
      </c>
      <c r="F18" s="35">
        <v>800</v>
      </c>
      <c r="G18" s="36">
        <f>G19</f>
        <v>100000</v>
      </c>
    </row>
    <row r="19" spans="1:8" ht="17.25" thickBot="1">
      <c r="A19" s="34" t="s">
        <v>208</v>
      </c>
      <c r="B19" s="52">
        <v>112</v>
      </c>
      <c r="C19" s="35" t="s">
        <v>125</v>
      </c>
      <c r="D19" s="35" t="s">
        <v>127</v>
      </c>
      <c r="E19" s="35" t="s">
        <v>172</v>
      </c>
      <c r="F19" s="35" t="s">
        <v>207</v>
      </c>
      <c r="G19" s="36">
        <v>100000</v>
      </c>
      <c r="H19" s="25">
        <v>100000</v>
      </c>
    </row>
    <row r="20" spans="1:7" ht="17.25" thickBot="1">
      <c r="A20" s="2" t="s">
        <v>26</v>
      </c>
      <c r="B20" s="15">
        <v>112</v>
      </c>
      <c r="C20" s="5" t="s">
        <v>135</v>
      </c>
      <c r="D20" s="5" t="s">
        <v>126</v>
      </c>
      <c r="E20" s="5"/>
      <c r="F20" s="5"/>
      <c r="G20" s="20">
        <f>G21</f>
        <v>94293</v>
      </c>
    </row>
    <row r="21" spans="1:7" ht="16.5">
      <c r="A21" s="7" t="s">
        <v>27</v>
      </c>
      <c r="B21" s="16">
        <v>112</v>
      </c>
      <c r="C21" s="8" t="s">
        <v>135</v>
      </c>
      <c r="D21" s="8" t="s">
        <v>125</v>
      </c>
      <c r="E21" s="8"/>
      <c r="F21" s="8"/>
      <c r="G21" s="21">
        <f>G22</f>
        <v>94293</v>
      </c>
    </row>
    <row r="22" spans="1:7" ht="16.5">
      <c r="A22" s="9" t="s">
        <v>90</v>
      </c>
      <c r="B22" s="17">
        <v>112</v>
      </c>
      <c r="C22" s="10" t="s">
        <v>135</v>
      </c>
      <c r="D22" s="10" t="s">
        <v>125</v>
      </c>
      <c r="E22" s="10" t="s">
        <v>171</v>
      </c>
      <c r="F22" s="10"/>
      <c r="G22" s="19">
        <f>G23</f>
        <v>94293</v>
      </c>
    </row>
    <row r="23" spans="1:7" ht="16.5">
      <c r="A23" s="9" t="s">
        <v>28</v>
      </c>
      <c r="B23" s="17">
        <v>112</v>
      </c>
      <c r="C23" s="10" t="s">
        <v>135</v>
      </c>
      <c r="D23" s="10" t="s">
        <v>125</v>
      </c>
      <c r="E23" s="10" t="s">
        <v>171</v>
      </c>
      <c r="F23" s="10">
        <v>300</v>
      </c>
      <c r="G23" s="19">
        <f>G24</f>
        <v>94293</v>
      </c>
    </row>
    <row r="24" spans="1:7" ht="49.5">
      <c r="A24" s="9" t="s">
        <v>44</v>
      </c>
      <c r="B24" s="17">
        <v>112</v>
      </c>
      <c r="C24" s="10" t="s">
        <v>135</v>
      </c>
      <c r="D24" s="10" t="s">
        <v>125</v>
      </c>
      <c r="E24" s="10" t="s">
        <v>171</v>
      </c>
      <c r="F24" s="10" t="s">
        <v>42</v>
      </c>
      <c r="G24" s="19">
        <v>94293</v>
      </c>
    </row>
    <row r="25" spans="1:7" ht="0.75" customHeight="1" thickBot="1">
      <c r="A25" s="9" t="s">
        <v>45</v>
      </c>
      <c r="B25" s="17">
        <v>112</v>
      </c>
      <c r="C25" s="10" t="s">
        <v>135</v>
      </c>
      <c r="D25" s="10" t="s">
        <v>125</v>
      </c>
      <c r="E25" s="10" t="s">
        <v>61</v>
      </c>
      <c r="F25" s="10" t="s">
        <v>43</v>
      </c>
      <c r="G25" s="19">
        <v>94293</v>
      </c>
    </row>
    <row r="26" spans="1:7" ht="17.25" thickBot="1">
      <c r="A26" s="2" t="s">
        <v>41</v>
      </c>
      <c r="B26" s="15">
        <v>130</v>
      </c>
      <c r="C26" s="3"/>
      <c r="D26" s="3"/>
      <c r="E26" s="3"/>
      <c r="F26" s="3"/>
      <c r="G26" s="20">
        <f>G27+G55+G86+G180</f>
        <v>37829458.7</v>
      </c>
    </row>
    <row r="27" spans="1:7" ht="17.25" thickBot="1">
      <c r="A27" s="2" t="s">
        <v>2</v>
      </c>
      <c r="B27" s="15">
        <v>130</v>
      </c>
      <c r="C27" s="5" t="s">
        <v>125</v>
      </c>
      <c r="D27" s="5" t="s">
        <v>126</v>
      </c>
      <c r="E27" s="6"/>
      <c r="F27" s="6"/>
      <c r="G27" s="20">
        <f>G28+G32+G36</f>
        <v>1349947</v>
      </c>
    </row>
    <row r="28" spans="1:7" ht="49.5">
      <c r="A28" s="38" t="s">
        <v>8</v>
      </c>
      <c r="B28" s="54">
        <v>130</v>
      </c>
      <c r="C28" s="39" t="s">
        <v>125</v>
      </c>
      <c r="D28" s="39" t="s">
        <v>138</v>
      </c>
      <c r="E28" s="39"/>
      <c r="F28" s="39"/>
      <c r="G28" s="40">
        <f>G29</f>
        <v>43547</v>
      </c>
    </row>
    <row r="29" spans="1:7" ht="16.5">
      <c r="A29" s="34" t="s">
        <v>9</v>
      </c>
      <c r="B29" s="52">
        <v>130</v>
      </c>
      <c r="C29" s="35" t="s">
        <v>125</v>
      </c>
      <c r="D29" s="35" t="s">
        <v>138</v>
      </c>
      <c r="E29" s="35" t="s">
        <v>173</v>
      </c>
      <c r="F29" s="35"/>
      <c r="G29" s="36">
        <f>G30</f>
        <v>43547</v>
      </c>
    </row>
    <row r="30" spans="1:7" ht="16.5">
      <c r="A30" s="34" t="s">
        <v>10</v>
      </c>
      <c r="B30" s="52">
        <v>130</v>
      </c>
      <c r="C30" s="35" t="s">
        <v>125</v>
      </c>
      <c r="D30" s="35" t="s">
        <v>138</v>
      </c>
      <c r="E30" s="35" t="s">
        <v>173</v>
      </c>
      <c r="F30" s="35">
        <v>500</v>
      </c>
      <c r="G30" s="36">
        <f>G31</f>
        <v>43547</v>
      </c>
    </row>
    <row r="31" spans="1:7" ht="16.5">
      <c r="A31" s="34" t="s">
        <v>11</v>
      </c>
      <c r="B31" s="52">
        <v>130</v>
      </c>
      <c r="C31" s="35" t="s">
        <v>125</v>
      </c>
      <c r="D31" s="35" t="s">
        <v>138</v>
      </c>
      <c r="E31" s="35" t="s">
        <v>173</v>
      </c>
      <c r="F31" s="35">
        <v>540</v>
      </c>
      <c r="G31" s="36">
        <v>43547</v>
      </c>
    </row>
    <row r="32" spans="1:7" ht="16.5">
      <c r="A32" s="38" t="s">
        <v>12</v>
      </c>
      <c r="B32" s="54">
        <v>130</v>
      </c>
      <c r="C32" s="39" t="s">
        <v>125</v>
      </c>
      <c r="D32" s="39" t="s">
        <v>128</v>
      </c>
      <c r="E32" s="39"/>
      <c r="F32" s="39"/>
      <c r="G32" s="40">
        <f>G33</f>
        <v>300000</v>
      </c>
    </row>
    <row r="33" spans="1:7" ht="16.5">
      <c r="A33" s="34" t="s">
        <v>13</v>
      </c>
      <c r="B33" s="52">
        <v>130</v>
      </c>
      <c r="C33" s="35" t="s">
        <v>125</v>
      </c>
      <c r="D33" s="35" t="s">
        <v>128</v>
      </c>
      <c r="E33" s="35" t="s">
        <v>174</v>
      </c>
      <c r="F33" s="35"/>
      <c r="G33" s="36">
        <f>G34</f>
        <v>300000</v>
      </c>
    </row>
    <row r="34" spans="1:7" ht="16.5">
      <c r="A34" s="34" t="s">
        <v>7</v>
      </c>
      <c r="B34" s="52">
        <v>130</v>
      </c>
      <c r="C34" s="35" t="s">
        <v>125</v>
      </c>
      <c r="D34" s="35" t="s">
        <v>128</v>
      </c>
      <c r="E34" s="35" t="s">
        <v>174</v>
      </c>
      <c r="F34" s="35">
        <v>800</v>
      </c>
      <c r="G34" s="36">
        <f>G35</f>
        <v>300000</v>
      </c>
    </row>
    <row r="35" spans="1:7" ht="16.5">
      <c r="A35" s="34" t="s">
        <v>14</v>
      </c>
      <c r="B35" s="52">
        <v>130</v>
      </c>
      <c r="C35" s="35" t="s">
        <v>125</v>
      </c>
      <c r="D35" s="35" t="s">
        <v>128</v>
      </c>
      <c r="E35" s="35" t="s">
        <v>174</v>
      </c>
      <c r="F35" s="35">
        <v>870</v>
      </c>
      <c r="G35" s="36">
        <v>300000</v>
      </c>
    </row>
    <row r="36" spans="1:7" ht="16.5">
      <c r="A36" s="38" t="s">
        <v>15</v>
      </c>
      <c r="B36" s="54">
        <v>130</v>
      </c>
      <c r="C36" s="39" t="s">
        <v>125</v>
      </c>
      <c r="D36" s="39" t="s">
        <v>129</v>
      </c>
      <c r="E36" s="39"/>
      <c r="F36" s="39"/>
      <c r="G36" s="40">
        <f>G44+G51+G37+G48</f>
        <v>1006400</v>
      </c>
    </row>
    <row r="37" spans="1:7" ht="33">
      <c r="A37" s="34" t="s">
        <v>58</v>
      </c>
      <c r="B37" s="52">
        <v>130</v>
      </c>
      <c r="C37" s="35" t="s">
        <v>125</v>
      </c>
      <c r="D37" s="35" t="s">
        <v>129</v>
      </c>
      <c r="E37" s="35" t="s">
        <v>175</v>
      </c>
      <c r="F37" s="35"/>
      <c r="G37" s="36">
        <f>G38+G41</f>
        <v>991200</v>
      </c>
    </row>
    <row r="38" spans="1:7" ht="33">
      <c r="A38" s="34" t="s">
        <v>5</v>
      </c>
      <c r="B38" s="52">
        <v>130</v>
      </c>
      <c r="C38" s="35" t="s">
        <v>125</v>
      </c>
      <c r="D38" s="35" t="s">
        <v>129</v>
      </c>
      <c r="E38" s="35" t="s">
        <v>175</v>
      </c>
      <c r="F38" s="35" t="s">
        <v>33</v>
      </c>
      <c r="G38" s="36">
        <f>G39</f>
        <v>984200</v>
      </c>
    </row>
    <row r="39" spans="1:7" ht="33">
      <c r="A39" s="34" t="s">
        <v>6</v>
      </c>
      <c r="B39" s="52">
        <v>130</v>
      </c>
      <c r="C39" s="35" t="s">
        <v>125</v>
      </c>
      <c r="D39" s="35" t="s">
        <v>129</v>
      </c>
      <c r="E39" s="35" t="s">
        <v>175</v>
      </c>
      <c r="F39" s="35">
        <v>240</v>
      </c>
      <c r="G39" s="36">
        <f>810000+170000+4200</f>
        <v>984200</v>
      </c>
    </row>
    <row r="40" spans="1:7" ht="49.5" hidden="1">
      <c r="A40" s="37" t="s">
        <v>47</v>
      </c>
      <c r="B40" s="53">
        <v>130</v>
      </c>
      <c r="C40" s="35" t="s">
        <v>125</v>
      </c>
      <c r="D40" s="35" t="s">
        <v>129</v>
      </c>
      <c r="E40" s="35" t="s">
        <v>175</v>
      </c>
      <c r="F40" s="35" t="s">
        <v>48</v>
      </c>
      <c r="G40" s="36">
        <v>810000</v>
      </c>
    </row>
    <row r="41" spans="1:7" ht="16.5">
      <c r="A41" s="34" t="s">
        <v>7</v>
      </c>
      <c r="B41" s="52">
        <v>130</v>
      </c>
      <c r="C41" s="35" t="s">
        <v>125</v>
      </c>
      <c r="D41" s="35" t="s">
        <v>129</v>
      </c>
      <c r="E41" s="35" t="s">
        <v>175</v>
      </c>
      <c r="F41" s="35">
        <v>800</v>
      </c>
      <c r="G41" s="36">
        <f>G43</f>
        <v>7000</v>
      </c>
    </row>
    <row r="42" spans="1:7" ht="16.5">
      <c r="A42" s="34" t="s">
        <v>139</v>
      </c>
      <c r="B42" s="52">
        <v>130</v>
      </c>
      <c r="C42" s="35" t="s">
        <v>125</v>
      </c>
      <c r="D42" s="35" t="s">
        <v>129</v>
      </c>
      <c r="E42" s="35" t="s">
        <v>175</v>
      </c>
      <c r="F42" s="35" t="s">
        <v>110</v>
      </c>
      <c r="G42" s="36">
        <v>7000</v>
      </c>
    </row>
    <row r="43" spans="1:7" ht="16.5" hidden="1">
      <c r="A43" s="34" t="s">
        <v>109</v>
      </c>
      <c r="B43" s="52">
        <v>130</v>
      </c>
      <c r="C43" s="35" t="s">
        <v>125</v>
      </c>
      <c r="D43" s="35" t="s">
        <v>129</v>
      </c>
      <c r="E43" s="35" t="s">
        <v>57</v>
      </c>
      <c r="F43" s="35" t="s">
        <v>108</v>
      </c>
      <c r="G43" s="36">
        <v>7000</v>
      </c>
    </row>
    <row r="44" spans="1:7" ht="33">
      <c r="A44" s="34" t="s">
        <v>81</v>
      </c>
      <c r="B44" s="52">
        <v>130</v>
      </c>
      <c r="C44" s="35" t="s">
        <v>125</v>
      </c>
      <c r="D44" s="35" t="s">
        <v>129</v>
      </c>
      <c r="E44" s="35" t="s">
        <v>176</v>
      </c>
      <c r="F44" s="35"/>
      <c r="G44" s="36">
        <f>G46</f>
        <v>15000</v>
      </c>
    </row>
    <row r="45" spans="1:7" ht="33">
      <c r="A45" s="34" t="s">
        <v>5</v>
      </c>
      <c r="B45" s="52">
        <v>130</v>
      </c>
      <c r="C45" s="35" t="s">
        <v>125</v>
      </c>
      <c r="D45" s="35" t="s">
        <v>129</v>
      </c>
      <c r="E45" s="35" t="s">
        <v>176</v>
      </c>
      <c r="F45" s="35" t="s">
        <v>33</v>
      </c>
      <c r="G45" s="36">
        <f>G46</f>
        <v>15000</v>
      </c>
    </row>
    <row r="46" spans="1:7" ht="33">
      <c r="A46" s="34" t="s">
        <v>6</v>
      </c>
      <c r="B46" s="52">
        <v>130</v>
      </c>
      <c r="C46" s="35" t="s">
        <v>125</v>
      </c>
      <c r="D46" s="35" t="s">
        <v>129</v>
      </c>
      <c r="E46" s="35" t="s">
        <v>176</v>
      </c>
      <c r="F46" s="35">
        <v>240</v>
      </c>
      <c r="G46" s="36">
        <v>15000</v>
      </c>
    </row>
    <row r="47" spans="1:7" ht="49.5" hidden="1">
      <c r="A47" s="37" t="s">
        <v>47</v>
      </c>
      <c r="B47" s="53">
        <v>130</v>
      </c>
      <c r="C47" s="35" t="s">
        <v>125</v>
      </c>
      <c r="D47" s="35" t="s">
        <v>129</v>
      </c>
      <c r="E47" s="35" t="s">
        <v>59</v>
      </c>
      <c r="F47" s="35" t="s">
        <v>48</v>
      </c>
      <c r="G47" s="36">
        <v>15000</v>
      </c>
    </row>
    <row r="48" spans="1:7" ht="16.5" hidden="1">
      <c r="A48" s="34" t="s">
        <v>13</v>
      </c>
      <c r="B48" s="52">
        <v>130</v>
      </c>
      <c r="C48" s="35" t="s">
        <v>125</v>
      </c>
      <c r="D48" s="35" t="s">
        <v>129</v>
      </c>
      <c r="E48" s="35" t="s">
        <v>56</v>
      </c>
      <c r="F48" s="35"/>
      <c r="G48" s="36">
        <f>G49</f>
        <v>0</v>
      </c>
    </row>
    <row r="49" spans="1:7" ht="16.5" hidden="1">
      <c r="A49" s="34" t="s">
        <v>7</v>
      </c>
      <c r="B49" s="52">
        <v>130</v>
      </c>
      <c r="C49" s="35" t="s">
        <v>125</v>
      </c>
      <c r="D49" s="35" t="s">
        <v>129</v>
      </c>
      <c r="E49" s="35" t="s">
        <v>56</v>
      </c>
      <c r="F49" s="35">
        <v>800</v>
      </c>
      <c r="G49" s="36">
        <f>G50</f>
        <v>0</v>
      </c>
    </row>
    <row r="50" spans="1:7" ht="49.5" hidden="1">
      <c r="A50" s="34" t="s">
        <v>18</v>
      </c>
      <c r="B50" s="52">
        <v>130</v>
      </c>
      <c r="C50" s="35" t="s">
        <v>125</v>
      </c>
      <c r="D50" s="35" t="s">
        <v>129</v>
      </c>
      <c r="E50" s="35" t="s">
        <v>56</v>
      </c>
      <c r="F50" s="35">
        <v>810</v>
      </c>
      <c r="G50" s="36"/>
    </row>
    <row r="51" spans="1:7" ht="49.5">
      <c r="A51" s="34" t="s">
        <v>16</v>
      </c>
      <c r="B51" s="52">
        <v>130</v>
      </c>
      <c r="C51" s="35" t="s">
        <v>125</v>
      </c>
      <c r="D51" s="35" t="s">
        <v>129</v>
      </c>
      <c r="E51" s="35" t="s">
        <v>177</v>
      </c>
      <c r="F51" s="35"/>
      <c r="G51" s="36">
        <f>G52</f>
        <v>200</v>
      </c>
    </row>
    <row r="52" spans="1:7" ht="33">
      <c r="A52" s="34" t="s">
        <v>5</v>
      </c>
      <c r="B52" s="52">
        <v>130</v>
      </c>
      <c r="C52" s="35" t="s">
        <v>125</v>
      </c>
      <c r="D52" s="35" t="s">
        <v>129</v>
      </c>
      <c r="E52" s="35" t="s">
        <v>177</v>
      </c>
      <c r="F52" s="35" t="s">
        <v>33</v>
      </c>
      <c r="G52" s="41">
        <f>G53</f>
        <v>200</v>
      </c>
    </row>
    <row r="53" spans="1:7" ht="33.75" thickBot="1">
      <c r="A53" s="42" t="s">
        <v>6</v>
      </c>
      <c r="B53" s="55">
        <v>130</v>
      </c>
      <c r="C53" s="43" t="s">
        <v>125</v>
      </c>
      <c r="D53" s="43" t="s">
        <v>129</v>
      </c>
      <c r="E53" s="35" t="s">
        <v>177</v>
      </c>
      <c r="F53" s="43" t="s">
        <v>34</v>
      </c>
      <c r="G53" s="44">
        <v>200</v>
      </c>
    </row>
    <row r="54" spans="1:7" ht="33.75" hidden="1" thickBot="1">
      <c r="A54" s="37" t="s">
        <v>49</v>
      </c>
      <c r="B54" s="56">
        <v>130</v>
      </c>
      <c r="C54" s="43" t="s">
        <v>125</v>
      </c>
      <c r="D54" s="43" t="s">
        <v>129</v>
      </c>
      <c r="E54" s="35" t="s">
        <v>60</v>
      </c>
      <c r="F54" s="43" t="s">
        <v>48</v>
      </c>
      <c r="G54" s="44">
        <v>200</v>
      </c>
    </row>
    <row r="55" spans="1:7" ht="17.25" thickBot="1">
      <c r="A55" s="27" t="s">
        <v>17</v>
      </c>
      <c r="B55" s="50">
        <v>130</v>
      </c>
      <c r="C55" s="28" t="s">
        <v>130</v>
      </c>
      <c r="D55" s="28" t="s">
        <v>126</v>
      </c>
      <c r="E55" s="28"/>
      <c r="F55" s="28"/>
      <c r="G55" s="30">
        <f>G56+G60</f>
        <v>19633261.7</v>
      </c>
    </row>
    <row r="56" spans="1:7" ht="16.5">
      <c r="A56" s="49" t="s">
        <v>118</v>
      </c>
      <c r="B56" s="59">
        <v>130</v>
      </c>
      <c r="C56" s="39" t="s">
        <v>130</v>
      </c>
      <c r="D56" s="39" t="s">
        <v>131</v>
      </c>
      <c r="E56" s="39"/>
      <c r="F56" s="39"/>
      <c r="G56" s="40">
        <f>G57</f>
        <v>451500</v>
      </c>
    </row>
    <row r="57" spans="1:7" ht="66">
      <c r="A57" s="37" t="s">
        <v>119</v>
      </c>
      <c r="B57" s="52">
        <v>130</v>
      </c>
      <c r="C57" s="35" t="s">
        <v>130</v>
      </c>
      <c r="D57" s="35" t="s">
        <v>131</v>
      </c>
      <c r="E57" s="35" t="s">
        <v>178</v>
      </c>
      <c r="F57" s="35"/>
      <c r="G57" s="36">
        <f>G58</f>
        <v>451500</v>
      </c>
    </row>
    <row r="58" spans="1:7" ht="16.5">
      <c r="A58" s="34" t="s">
        <v>7</v>
      </c>
      <c r="B58" s="52">
        <v>130</v>
      </c>
      <c r="C58" s="35" t="s">
        <v>130</v>
      </c>
      <c r="D58" s="35" t="s">
        <v>131</v>
      </c>
      <c r="E58" s="35" t="s">
        <v>178</v>
      </c>
      <c r="F58" s="35" t="s">
        <v>50</v>
      </c>
      <c r="G58" s="36">
        <f>G59</f>
        <v>451500</v>
      </c>
    </row>
    <row r="59" spans="1:7" ht="49.5">
      <c r="A59" s="34" t="s">
        <v>18</v>
      </c>
      <c r="B59" s="52">
        <v>130</v>
      </c>
      <c r="C59" s="35" t="s">
        <v>130</v>
      </c>
      <c r="D59" s="35" t="s">
        <v>131</v>
      </c>
      <c r="E59" s="35" t="s">
        <v>178</v>
      </c>
      <c r="F59" s="35" t="s">
        <v>120</v>
      </c>
      <c r="G59" s="36">
        <v>451500</v>
      </c>
    </row>
    <row r="60" spans="1:7" ht="16.5">
      <c r="A60" s="49" t="s">
        <v>19</v>
      </c>
      <c r="B60" s="59">
        <v>130</v>
      </c>
      <c r="C60" s="39" t="s">
        <v>130</v>
      </c>
      <c r="D60" s="39" t="s">
        <v>132</v>
      </c>
      <c r="E60" s="39"/>
      <c r="F60" s="39"/>
      <c r="G60" s="40">
        <f>G61+G69+G78+G65+G82</f>
        <v>19181761.7</v>
      </c>
    </row>
    <row r="61" spans="1:7" ht="49.5">
      <c r="A61" s="34" t="s">
        <v>117</v>
      </c>
      <c r="B61" s="52">
        <v>130</v>
      </c>
      <c r="C61" s="35" t="s">
        <v>130</v>
      </c>
      <c r="D61" s="35" t="s">
        <v>132</v>
      </c>
      <c r="E61" s="35" t="s">
        <v>179</v>
      </c>
      <c r="F61" s="35"/>
      <c r="G61" s="36">
        <f>G62</f>
        <v>1192632</v>
      </c>
    </row>
    <row r="62" spans="1:7" ht="49.5">
      <c r="A62" s="34" t="s">
        <v>53</v>
      </c>
      <c r="B62" s="52">
        <v>130</v>
      </c>
      <c r="C62" s="35" t="s">
        <v>130</v>
      </c>
      <c r="D62" s="35" t="s">
        <v>132</v>
      </c>
      <c r="E62" s="35" t="s">
        <v>179</v>
      </c>
      <c r="F62" s="35" t="s">
        <v>51</v>
      </c>
      <c r="G62" s="36">
        <f>G63</f>
        <v>1192632</v>
      </c>
    </row>
    <row r="63" spans="1:7" ht="16.5">
      <c r="A63" s="34" t="s">
        <v>99</v>
      </c>
      <c r="B63" s="52">
        <v>130</v>
      </c>
      <c r="C63" s="35" t="s">
        <v>130</v>
      </c>
      <c r="D63" s="35" t="s">
        <v>132</v>
      </c>
      <c r="E63" s="35" t="s">
        <v>179</v>
      </c>
      <c r="F63" s="35" t="s">
        <v>96</v>
      </c>
      <c r="G63" s="36">
        <v>1192632</v>
      </c>
    </row>
    <row r="64" spans="1:7" ht="49.5" hidden="1">
      <c r="A64" s="34" t="s">
        <v>86</v>
      </c>
      <c r="B64" s="52">
        <v>130</v>
      </c>
      <c r="C64" s="35" t="s">
        <v>130</v>
      </c>
      <c r="D64" s="35" t="s">
        <v>132</v>
      </c>
      <c r="E64" s="35" t="s">
        <v>116</v>
      </c>
      <c r="F64" s="35" t="s">
        <v>52</v>
      </c>
      <c r="G64" s="36">
        <v>1192632</v>
      </c>
    </row>
    <row r="65" spans="1:7" ht="49.5" hidden="1">
      <c r="A65" s="34" t="s">
        <v>106</v>
      </c>
      <c r="B65" s="52">
        <v>130</v>
      </c>
      <c r="C65" s="35" t="s">
        <v>130</v>
      </c>
      <c r="D65" s="35" t="s">
        <v>132</v>
      </c>
      <c r="E65" s="35" t="s">
        <v>180</v>
      </c>
      <c r="F65" s="35"/>
      <c r="G65" s="36">
        <f>G66</f>
        <v>0</v>
      </c>
    </row>
    <row r="66" spans="1:7" ht="33" hidden="1">
      <c r="A66" s="34" t="s">
        <v>5</v>
      </c>
      <c r="B66" s="52">
        <v>130</v>
      </c>
      <c r="C66" s="35" t="s">
        <v>130</v>
      </c>
      <c r="D66" s="35" t="s">
        <v>132</v>
      </c>
      <c r="E66" s="35" t="s">
        <v>180</v>
      </c>
      <c r="F66" s="35">
        <v>200</v>
      </c>
      <c r="G66" s="36">
        <f>G67</f>
        <v>0</v>
      </c>
    </row>
    <row r="67" spans="1:8" ht="33" hidden="1">
      <c r="A67" s="34" t="s">
        <v>6</v>
      </c>
      <c r="B67" s="52">
        <v>130</v>
      </c>
      <c r="C67" s="35" t="s">
        <v>130</v>
      </c>
      <c r="D67" s="35" t="s">
        <v>132</v>
      </c>
      <c r="E67" s="35" t="s">
        <v>180</v>
      </c>
      <c r="F67" s="35">
        <v>240</v>
      </c>
      <c r="G67" s="36">
        <v>0</v>
      </c>
      <c r="H67" s="25">
        <v>-781028</v>
      </c>
    </row>
    <row r="68" spans="1:7" ht="33" hidden="1">
      <c r="A68" s="37" t="s">
        <v>49</v>
      </c>
      <c r="B68" s="53">
        <v>130</v>
      </c>
      <c r="C68" s="35" t="s">
        <v>130</v>
      </c>
      <c r="D68" s="35" t="s">
        <v>132</v>
      </c>
      <c r="E68" s="35" t="s">
        <v>101</v>
      </c>
      <c r="F68" s="35" t="s">
        <v>48</v>
      </c>
      <c r="G68" s="36">
        <v>781028</v>
      </c>
    </row>
    <row r="69" spans="1:7" ht="49.5">
      <c r="A69" s="34" t="s">
        <v>68</v>
      </c>
      <c r="B69" s="52">
        <v>130</v>
      </c>
      <c r="C69" s="35" t="s">
        <v>130</v>
      </c>
      <c r="D69" s="35" t="s">
        <v>132</v>
      </c>
      <c r="E69" s="35" t="s">
        <v>181</v>
      </c>
      <c r="F69" s="35"/>
      <c r="G69" s="36">
        <f>G70+G73</f>
        <v>16309962.7</v>
      </c>
    </row>
    <row r="70" spans="1:7" ht="33">
      <c r="A70" s="34" t="s">
        <v>5</v>
      </c>
      <c r="B70" s="52">
        <v>130</v>
      </c>
      <c r="C70" s="35" t="s">
        <v>130</v>
      </c>
      <c r="D70" s="35" t="s">
        <v>132</v>
      </c>
      <c r="E70" s="35" t="s">
        <v>181</v>
      </c>
      <c r="F70" s="35">
        <v>200</v>
      </c>
      <c r="G70" s="36">
        <f>G71</f>
        <v>10309962.7</v>
      </c>
    </row>
    <row r="71" spans="1:8" ht="33">
      <c r="A71" s="34" t="s">
        <v>6</v>
      </c>
      <c r="B71" s="52">
        <v>130</v>
      </c>
      <c r="C71" s="35" t="s">
        <v>130</v>
      </c>
      <c r="D71" s="35" t="s">
        <v>132</v>
      </c>
      <c r="E71" s="35" t="s">
        <v>181</v>
      </c>
      <c r="F71" s="35">
        <v>240</v>
      </c>
      <c r="G71" s="36">
        <f>9262100+451701.7-4200+600361</f>
        <v>10309962.7</v>
      </c>
      <c r="H71" s="25">
        <f>-75667-105000+781028</f>
        <v>600361</v>
      </c>
    </row>
    <row r="72" spans="1:7" ht="33" hidden="1">
      <c r="A72" s="37" t="s">
        <v>49</v>
      </c>
      <c r="B72" s="53">
        <v>130</v>
      </c>
      <c r="C72" s="35" t="s">
        <v>130</v>
      </c>
      <c r="D72" s="35" t="s">
        <v>132</v>
      </c>
      <c r="E72" s="35" t="s">
        <v>181</v>
      </c>
      <c r="F72" s="35" t="s">
        <v>48</v>
      </c>
      <c r="G72" s="36">
        <f>9670000-407900</f>
        <v>9262100</v>
      </c>
    </row>
    <row r="73" spans="1:7" ht="16.5">
      <c r="A73" s="34" t="s">
        <v>7</v>
      </c>
      <c r="B73" s="52">
        <v>130</v>
      </c>
      <c r="C73" s="35" t="s">
        <v>130</v>
      </c>
      <c r="D73" s="35" t="s">
        <v>132</v>
      </c>
      <c r="E73" s="35" t="s">
        <v>181</v>
      </c>
      <c r="F73" s="35" t="s">
        <v>50</v>
      </c>
      <c r="G73" s="36">
        <f>G74</f>
        <v>6000000</v>
      </c>
    </row>
    <row r="74" spans="1:7" ht="49.5">
      <c r="A74" s="34" t="s">
        <v>18</v>
      </c>
      <c r="B74" s="52">
        <v>130</v>
      </c>
      <c r="C74" s="35" t="s">
        <v>130</v>
      </c>
      <c r="D74" s="35" t="s">
        <v>132</v>
      </c>
      <c r="E74" s="35" t="s">
        <v>181</v>
      </c>
      <c r="F74" s="35">
        <v>810</v>
      </c>
      <c r="G74" s="36">
        <v>6000000</v>
      </c>
    </row>
    <row r="75" spans="1:7" ht="16.5" hidden="1">
      <c r="A75" s="34" t="s">
        <v>20</v>
      </c>
      <c r="B75" s="52">
        <v>130</v>
      </c>
      <c r="C75" s="35" t="s">
        <v>130</v>
      </c>
      <c r="D75" s="35" t="s">
        <v>132</v>
      </c>
      <c r="E75" s="35"/>
      <c r="F75" s="35"/>
      <c r="G75" s="36"/>
    </row>
    <row r="76" spans="1:7" ht="16.5" hidden="1">
      <c r="A76" s="34" t="s">
        <v>7</v>
      </c>
      <c r="B76" s="52">
        <v>130</v>
      </c>
      <c r="C76" s="35" t="s">
        <v>130</v>
      </c>
      <c r="D76" s="35" t="s">
        <v>132</v>
      </c>
      <c r="E76" s="35"/>
      <c r="F76" s="35"/>
      <c r="G76" s="36"/>
    </row>
    <row r="77" spans="1:7" ht="49.5" hidden="1">
      <c r="A77" s="34" t="s">
        <v>18</v>
      </c>
      <c r="B77" s="52">
        <v>130</v>
      </c>
      <c r="C77" s="35" t="s">
        <v>130</v>
      </c>
      <c r="D77" s="35" t="s">
        <v>132</v>
      </c>
      <c r="E77" s="35"/>
      <c r="F77" s="35"/>
      <c r="G77" s="36"/>
    </row>
    <row r="78" spans="1:7" ht="16.5">
      <c r="A78" s="34" t="s">
        <v>63</v>
      </c>
      <c r="B78" s="52">
        <v>130</v>
      </c>
      <c r="C78" s="35" t="s">
        <v>130</v>
      </c>
      <c r="D78" s="35" t="s">
        <v>132</v>
      </c>
      <c r="E78" s="35" t="s">
        <v>182</v>
      </c>
      <c r="F78" s="35"/>
      <c r="G78" s="36">
        <f>G79</f>
        <v>1603500</v>
      </c>
    </row>
    <row r="79" spans="1:7" ht="33">
      <c r="A79" s="34" t="s">
        <v>5</v>
      </c>
      <c r="B79" s="52">
        <v>130</v>
      </c>
      <c r="C79" s="35" t="s">
        <v>130</v>
      </c>
      <c r="D79" s="35" t="s">
        <v>132</v>
      </c>
      <c r="E79" s="35" t="s">
        <v>182</v>
      </c>
      <c r="F79" s="35">
        <v>200</v>
      </c>
      <c r="G79" s="36">
        <f>G80</f>
        <v>1603500</v>
      </c>
    </row>
    <row r="80" spans="1:7" ht="33">
      <c r="A80" s="34" t="s">
        <v>6</v>
      </c>
      <c r="B80" s="52">
        <v>130</v>
      </c>
      <c r="C80" s="35" t="s">
        <v>130</v>
      </c>
      <c r="D80" s="35" t="s">
        <v>132</v>
      </c>
      <c r="E80" s="35" t="s">
        <v>182</v>
      </c>
      <c r="F80" s="35">
        <v>240</v>
      </c>
      <c r="G80" s="36">
        <v>1603500</v>
      </c>
    </row>
    <row r="81" spans="1:7" ht="33.75" hidden="1" thickBot="1">
      <c r="A81" s="37" t="s">
        <v>49</v>
      </c>
      <c r="B81" s="52">
        <v>131</v>
      </c>
      <c r="C81" s="35" t="s">
        <v>130</v>
      </c>
      <c r="D81" s="35" t="s">
        <v>132</v>
      </c>
      <c r="E81" s="35" t="s">
        <v>62</v>
      </c>
      <c r="F81" s="35" t="s">
        <v>48</v>
      </c>
      <c r="G81" s="36">
        <f>2055000-451500</f>
        <v>1603500</v>
      </c>
    </row>
    <row r="82" spans="1:7" ht="16.5">
      <c r="A82" s="34" t="s">
        <v>107</v>
      </c>
      <c r="B82" s="52">
        <v>132</v>
      </c>
      <c r="C82" s="35" t="s">
        <v>130</v>
      </c>
      <c r="D82" s="35" t="s">
        <v>132</v>
      </c>
      <c r="E82" s="35" t="s">
        <v>205</v>
      </c>
      <c r="F82" s="35"/>
      <c r="G82" s="36">
        <f>G83</f>
        <v>75667</v>
      </c>
    </row>
    <row r="83" spans="1:7" ht="33">
      <c r="A83" s="34" t="s">
        <v>5</v>
      </c>
      <c r="B83" s="52">
        <v>130</v>
      </c>
      <c r="C83" s="35" t="s">
        <v>130</v>
      </c>
      <c r="D83" s="35" t="s">
        <v>132</v>
      </c>
      <c r="E83" s="35" t="s">
        <v>205</v>
      </c>
      <c r="F83" s="35">
        <v>200</v>
      </c>
      <c r="G83" s="36">
        <f>G84</f>
        <v>75667</v>
      </c>
    </row>
    <row r="84" spans="1:7" ht="33">
      <c r="A84" s="34" t="s">
        <v>6</v>
      </c>
      <c r="B84" s="52">
        <v>130</v>
      </c>
      <c r="C84" s="35" t="s">
        <v>130</v>
      </c>
      <c r="D84" s="35" t="s">
        <v>132</v>
      </c>
      <c r="E84" s="35" t="s">
        <v>205</v>
      </c>
      <c r="F84" s="35">
        <v>240</v>
      </c>
      <c r="G84" s="36">
        <f>G85</f>
        <v>75667</v>
      </c>
    </row>
    <row r="85" spans="1:8" ht="33.75" thickBot="1">
      <c r="A85" s="37" t="s">
        <v>49</v>
      </c>
      <c r="B85" s="53">
        <v>130</v>
      </c>
      <c r="C85" s="35" t="s">
        <v>130</v>
      </c>
      <c r="D85" s="35" t="s">
        <v>132</v>
      </c>
      <c r="E85" s="35" t="s">
        <v>205</v>
      </c>
      <c r="F85" s="35" t="s">
        <v>48</v>
      </c>
      <c r="G85" s="36">
        <v>75667</v>
      </c>
      <c r="H85" s="25">
        <v>75667</v>
      </c>
    </row>
    <row r="86" spans="1:7" ht="17.25" thickBot="1">
      <c r="A86" s="27" t="s">
        <v>32</v>
      </c>
      <c r="B86" s="50">
        <v>130</v>
      </c>
      <c r="C86" s="28" t="s">
        <v>133</v>
      </c>
      <c r="D86" s="28" t="s">
        <v>126</v>
      </c>
      <c r="E86" s="28"/>
      <c r="F86" s="28"/>
      <c r="G86" s="30">
        <f>G87+G111+G139</f>
        <v>16627418</v>
      </c>
    </row>
    <row r="87" spans="1:7" ht="15.75" customHeight="1">
      <c r="A87" s="45" t="s">
        <v>21</v>
      </c>
      <c r="B87" s="57">
        <v>130</v>
      </c>
      <c r="C87" s="46" t="s">
        <v>133</v>
      </c>
      <c r="D87" s="46" t="s">
        <v>125</v>
      </c>
      <c r="E87" s="46"/>
      <c r="F87" s="46"/>
      <c r="G87" s="47">
        <f>G88+G97+G91+G103+G107</f>
        <v>259323</v>
      </c>
    </row>
    <row r="88" spans="1:7" ht="33" hidden="1">
      <c r="A88" s="34" t="s">
        <v>82</v>
      </c>
      <c r="B88" s="52">
        <v>130</v>
      </c>
      <c r="C88" s="35" t="s">
        <v>30</v>
      </c>
      <c r="D88" s="35" t="s">
        <v>30</v>
      </c>
      <c r="E88" s="35" t="s">
        <v>83</v>
      </c>
      <c r="F88" s="35"/>
      <c r="G88" s="36">
        <f>G89</f>
        <v>0</v>
      </c>
    </row>
    <row r="89" spans="1:7" ht="49.5" hidden="1">
      <c r="A89" s="37" t="s">
        <v>38</v>
      </c>
      <c r="B89" s="53">
        <v>130</v>
      </c>
      <c r="C89" s="35" t="s">
        <v>30</v>
      </c>
      <c r="D89" s="35" t="s">
        <v>30</v>
      </c>
      <c r="E89" s="35" t="s">
        <v>83</v>
      </c>
      <c r="F89" s="35" t="s">
        <v>36</v>
      </c>
      <c r="G89" s="36">
        <f>G90</f>
        <v>0</v>
      </c>
    </row>
    <row r="90" spans="1:7" ht="49.5" hidden="1">
      <c r="A90" s="37" t="s">
        <v>39</v>
      </c>
      <c r="B90" s="53">
        <v>130</v>
      </c>
      <c r="C90" s="35" t="s">
        <v>30</v>
      </c>
      <c r="D90" s="35" t="s">
        <v>30</v>
      </c>
      <c r="E90" s="35" t="s">
        <v>83</v>
      </c>
      <c r="F90" s="35" t="s">
        <v>37</v>
      </c>
      <c r="G90" s="36"/>
    </row>
    <row r="91" spans="1:7" ht="33">
      <c r="A91" s="34" t="s">
        <v>85</v>
      </c>
      <c r="B91" s="52">
        <v>130</v>
      </c>
      <c r="C91" s="35" t="s">
        <v>133</v>
      </c>
      <c r="D91" s="35" t="s">
        <v>125</v>
      </c>
      <c r="E91" s="35" t="s">
        <v>183</v>
      </c>
      <c r="F91" s="35"/>
      <c r="G91" s="36">
        <f>G92+G95</f>
        <v>209323</v>
      </c>
    </row>
    <row r="92" spans="1:7" ht="33">
      <c r="A92" s="34" t="s">
        <v>5</v>
      </c>
      <c r="B92" s="52">
        <v>130</v>
      </c>
      <c r="C92" s="35" t="s">
        <v>133</v>
      </c>
      <c r="D92" s="35" t="s">
        <v>125</v>
      </c>
      <c r="E92" s="35" t="s">
        <v>183</v>
      </c>
      <c r="F92" s="35" t="s">
        <v>33</v>
      </c>
      <c r="G92" s="36">
        <f>G93</f>
        <v>209323</v>
      </c>
    </row>
    <row r="93" spans="1:7" ht="33">
      <c r="A93" s="34" t="s">
        <v>6</v>
      </c>
      <c r="B93" s="52">
        <v>130</v>
      </c>
      <c r="C93" s="35" t="s">
        <v>133</v>
      </c>
      <c r="D93" s="35" t="s">
        <v>125</v>
      </c>
      <c r="E93" s="35" t="s">
        <v>183</v>
      </c>
      <c r="F93" s="35" t="s">
        <v>34</v>
      </c>
      <c r="G93" s="36">
        <v>209323</v>
      </c>
    </row>
    <row r="94" spans="1:7" ht="33" hidden="1">
      <c r="A94" s="34" t="s">
        <v>49</v>
      </c>
      <c r="B94" s="52">
        <v>130</v>
      </c>
      <c r="C94" s="35" t="s">
        <v>133</v>
      </c>
      <c r="D94" s="35" t="s">
        <v>125</v>
      </c>
      <c r="E94" s="35" t="s">
        <v>70</v>
      </c>
      <c r="F94" s="35" t="s">
        <v>48</v>
      </c>
      <c r="G94" s="36">
        <v>209323</v>
      </c>
    </row>
    <row r="95" spans="1:7" ht="16.5" hidden="1">
      <c r="A95" s="34" t="s">
        <v>7</v>
      </c>
      <c r="B95" s="52">
        <v>130</v>
      </c>
      <c r="C95" s="35" t="s">
        <v>133</v>
      </c>
      <c r="D95" s="35" t="s">
        <v>125</v>
      </c>
      <c r="E95" s="35" t="s">
        <v>70</v>
      </c>
      <c r="F95" s="35" t="s">
        <v>110</v>
      </c>
      <c r="G95" s="36">
        <f>G96</f>
        <v>0</v>
      </c>
    </row>
    <row r="96" spans="1:7" ht="16.5" hidden="1">
      <c r="A96" s="34" t="s">
        <v>109</v>
      </c>
      <c r="B96" s="52">
        <v>130</v>
      </c>
      <c r="C96" s="35" t="s">
        <v>133</v>
      </c>
      <c r="D96" s="35" t="s">
        <v>125</v>
      </c>
      <c r="E96" s="35" t="s">
        <v>70</v>
      </c>
      <c r="F96" s="35" t="s">
        <v>108</v>
      </c>
      <c r="G96" s="36"/>
    </row>
    <row r="97" spans="1:7" ht="16.5" hidden="1">
      <c r="A97" s="34" t="s">
        <v>69</v>
      </c>
      <c r="B97" s="52">
        <v>130</v>
      </c>
      <c r="C97" s="35" t="s">
        <v>133</v>
      </c>
      <c r="D97" s="35" t="s">
        <v>125</v>
      </c>
      <c r="E97" s="35" t="s">
        <v>71</v>
      </c>
      <c r="F97" s="35"/>
      <c r="G97" s="36">
        <f>G98+G101</f>
        <v>0</v>
      </c>
    </row>
    <row r="98" spans="1:7" ht="33" hidden="1">
      <c r="A98" s="34" t="s">
        <v>5</v>
      </c>
      <c r="B98" s="52">
        <v>130</v>
      </c>
      <c r="C98" s="35" t="s">
        <v>133</v>
      </c>
      <c r="D98" s="35" t="s">
        <v>125</v>
      </c>
      <c r="E98" s="35" t="s">
        <v>64</v>
      </c>
      <c r="F98" s="35" t="s">
        <v>33</v>
      </c>
      <c r="G98" s="36">
        <f>G99</f>
        <v>0</v>
      </c>
    </row>
    <row r="99" spans="1:7" ht="33" hidden="1">
      <c r="A99" s="34" t="s">
        <v>6</v>
      </c>
      <c r="B99" s="52">
        <v>130</v>
      </c>
      <c r="C99" s="35" t="s">
        <v>133</v>
      </c>
      <c r="D99" s="35" t="s">
        <v>125</v>
      </c>
      <c r="E99" s="35" t="s">
        <v>70</v>
      </c>
      <c r="F99" s="35" t="s">
        <v>34</v>
      </c>
      <c r="G99" s="36">
        <f>G100</f>
        <v>0</v>
      </c>
    </row>
    <row r="100" spans="1:7" ht="33" hidden="1">
      <c r="A100" s="34" t="s">
        <v>49</v>
      </c>
      <c r="B100" s="52">
        <v>130</v>
      </c>
      <c r="C100" s="35" t="s">
        <v>133</v>
      </c>
      <c r="D100" s="35" t="s">
        <v>125</v>
      </c>
      <c r="E100" s="35" t="s">
        <v>70</v>
      </c>
      <c r="F100" s="35" t="s">
        <v>48</v>
      </c>
      <c r="G100" s="36"/>
    </row>
    <row r="101" spans="1:7" ht="16.5" hidden="1">
      <c r="A101" s="34" t="s">
        <v>7</v>
      </c>
      <c r="B101" s="52">
        <v>130</v>
      </c>
      <c r="C101" s="35" t="s">
        <v>133</v>
      </c>
      <c r="D101" s="35" t="s">
        <v>125</v>
      </c>
      <c r="E101" s="35" t="s">
        <v>71</v>
      </c>
      <c r="F101" s="35">
        <v>800</v>
      </c>
      <c r="G101" s="36">
        <f>G102</f>
        <v>0</v>
      </c>
    </row>
    <row r="102" spans="1:7" ht="49.5" hidden="1">
      <c r="A102" s="34" t="s">
        <v>18</v>
      </c>
      <c r="B102" s="52">
        <v>130</v>
      </c>
      <c r="C102" s="35" t="s">
        <v>133</v>
      </c>
      <c r="D102" s="35" t="s">
        <v>125</v>
      </c>
      <c r="E102" s="35" t="s">
        <v>71</v>
      </c>
      <c r="F102" s="35">
        <v>810</v>
      </c>
      <c r="G102" s="36"/>
    </row>
    <row r="103" spans="1:7" ht="33">
      <c r="A103" s="48" t="s">
        <v>89</v>
      </c>
      <c r="B103" s="58">
        <v>130</v>
      </c>
      <c r="C103" s="35" t="s">
        <v>133</v>
      </c>
      <c r="D103" s="35" t="s">
        <v>125</v>
      </c>
      <c r="E103" s="35" t="s">
        <v>184</v>
      </c>
      <c r="F103" s="35"/>
      <c r="G103" s="36">
        <f>G104</f>
        <v>50000</v>
      </c>
    </row>
    <row r="104" spans="1:7" ht="33">
      <c r="A104" s="34" t="s">
        <v>5</v>
      </c>
      <c r="B104" s="52">
        <v>130</v>
      </c>
      <c r="C104" s="35" t="s">
        <v>133</v>
      </c>
      <c r="D104" s="35" t="s">
        <v>125</v>
      </c>
      <c r="E104" s="35" t="s">
        <v>184</v>
      </c>
      <c r="F104" s="35" t="s">
        <v>33</v>
      </c>
      <c r="G104" s="36">
        <f>G105</f>
        <v>50000</v>
      </c>
    </row>
    <row r="105" spans="1:7" ht="33">
      <c r="A105" s="34" t="s">
        <v>6</v>
      </c>
      <c r="B105" s="52">
        <v>130</v>
      </c>
      <c r="C105" s="35" t="s">
        <v>133</v>
      </c>
      <c r="D105" s="35" t="s">
        <v>125</v>
      </c>
      <c r="E105" s="35" t="s">
        <v>184</v>
      </c>
      <c r="F105" s="35" t="s">
        <v>34</v>
      </c>
      <c r="G105" s="36">
        <v>50000</v>
      </c>
    </row>
    <row r="106" spans="1:7" ht="33" hidden="1">
      <c r="A106" s="34" t="s">
        <v>49</v>
      </c>
      <c r="B106" s="52">
        <v>130</v>
      </c>
      <c r="C106" s="35" t="s">
        <v>133</v>
      </c>
      <c r="D106" s="35" t="s">
        <v>125</v>
      </c>
      <c r="E106" s="35" t="s">
        <v>84</v>
      </c>
      <c r="F106" s="35" t="s">
        <v>48</v>
      </c>
      <c r="G106" s="36">
        <v>50000</v>
      </c>
    </row>
    <row r="107" spans="1:7" ht="33" hidden="1">
      <c r="A107" s="34" t="s">
        <v>104</v>
      </c>
      <c r="B107" s="52">
        <v>130</v>
      </c>
      <c r="C107" s="35" t="s">
        <v>30</v>
      </c>
      <c r="D107" s="35" t="s">
        <v>30</v>
      </c>
      <c r="E107" s="35" t="s">
        <v>102</v>
      </c>
      <c r="F107" s="35"/>
      <c r="G107" s="36">
        <f>G108</f>
        <v>0</v>
      </c>
    </row>
    <row r="108" spans="1:7" ht="49.5" hidden="1">
      <c r="A108" s="34" t="s">
        <v>53</v>
      </c>
      <c r="B108" s="52">
        <v>130</v>
      </c>
      <c r="C108" s="35" t="s">
        <v>30</v>
      </c>
      <c r="D108" s="35" t="s">
        <v>30</v>
      </c>
      <c r="E108" s="35" t="s">
        <v>102</v>
      </c>
      <c r="F108" s="35" t="s">
        <v>51</v>
      </c>
      <c r="G108" s="36">
        <f>G109</f>
        <v>0</v>
      </c>
    </row>
    <row r="109" spans="1:7" ht="16.5" hidden="1">
      <c r="A109" s="34" t="s">
        <v>97</v>
      </c>
      <c r="B109" s="52">
        <v>130</v>
      </c>
      <c r="C109" s="35" t="s">
        <v>30</v>
      </c>
      <c r="D109" s="35" t="s">
        <v>30</v>
      </c>
      <c r="E109" s="35" t="s">
        <v>102</v>
      </c>
      <c r="F109" s="35" t="s">
        <v>96</v>
      </c>
      <c r="G109" s="36">
        <f>G110</f>
        <v>0</v>
      </c>
    </row>
    <row r="110" spans="1:7" ht="66" hidden="1">
      <c r="A110" s="37" t="s">
        <v>105</v>
      </c>
      <c r="B110" s="53">
        <v>130</v>
      </c>
      <c r="C110" s="35" t="s">
        <v>30</v>
      </c>
      <c r="D110" s="35" t="s">
        <v>30</v>
      </c>
      <c r="E110" s="35" t="s">
        <v>102</v>
      </c>
      <c r="F110" s="35" t="s">
        <v>103</v>
      </c>
      <c r="G110" s="36"/>
    </row>
    <row r="111" spans="1:7" ht="16.5">
      <c r="A111" s="49" t="s">
        <v>22</v>
      </c>
      <c r="B111" s="59">
        <v>130</v>
      </c>
      <c r="C111" s="39" t="s">
        <v>133</v>
      </c>
      <c r="D111" s="39" t="s">
        <v>134</v>
      </c>
      <c r="E111" s="39"/>
      <c r="F111" s="39"/>
      <c r="G111" s="40">
        <f>G112+G117+G120+G123+G127+G130+G133</f>
        <v>4345000</v>
      </c>
    </row>
    <row r="112" spans="1:7" ht="49.5">
      <c r="A112" s="37" t="s">
        <v>73</v>
      </c>
      <c r="B112" s="53">
        <v>130</v>
      </c>
      <c r="C112" s="35" t="s">
        <v>133</v>
      </c>
      <c r="D112" s="35" t="s">
        <v>134</v>
      </c>
      <c r="E112" s="35" t="s">
        <v>72</v>
      </c>
      <c r="F112" s="35"/>
      <c r="G112" s="36">
        <f>G115+G113</f>
        <v>261200</v>
      </c>
    </row>
    <row r="113" spans="1:7" ht="33">
      <c r="A113" s="34" t="s">
        <v>5</v>
      </c>
      <c r="B113" s="52">
        <v>130</v>
      </c>
      <c r="C113" s="35" t="s">
        <v>133</v>
      </c>
      <c r="D113" s="35" t="s">
        <v>134</v>
      </c>
      <c r="E113" s="35" t="s">
        <v>72</v>
      </c>
      <c r="F113" s="35" t="s">
        <v>33</v>
      </c>
      <c r="G113" s="36">
        <f>G114</f>
        <v>261200</v>
      </c>
    </row>
    <row r="114" spans="1:8" ht="32.25" customHeight="1">
      <c r="A114" s="34" t="s">
        <v>6</v>
      </c>
      <c r="B114" s="52">
        <v>130</v>
      </c>
      <c r="C114" s="35" t="s">
        <v>133</v>
      </c>
      <c r="D114" s="35" t="s">
        <v>134</v>
      </c>
      <c r="E114" s="35" t="s">
        <v>72</v>
      </c>
      <c r="F114" s="35" t="s">
        <v>34</v>
      </c>
      <c r="G114" s="36">
        <v>261200</v>
      </c>
      <c r="H114" s="25">
        <v>105000</v>
      </c>
    </row>
    <row r="115" spans="1:7" ht="49.5" hidden="1">
      <c r="A115" s="37" t="s">
        <v>53</v>
      </c>
      <c r="B115" s="53">
        <v>130</v>
      </c>
      <c r="C115" s="35" t="s">
        <v>133</v>
      </c>
      <c r="D115" s="35" t="s">
        <v>134</v>
      </c>
      <c r="E115" s="35" t="s">
        <v>72</v>
      </c>
      <c r="F115" s="35" t="s">
        <v>51</v>
      </c>
      <c r="G115" s="36">
        <f>G116</f>
        <v>0</v>
      </c>
    </row>
    <row r="116" spans="1:7" ht="16.5" hidden="1">
      <c r="A116" s="37" t="s">
        <v>99</v>
      </c>
      <c r="B116" s="35" t="s">
        <v>100</v>
      </c>
      <c r="C116" s="35" t="s">
        <v>133</v>
      </c>
      <c r="D116" s="35" t="s">
        <v>134</v>
      </c>
      <c r="E116" s="35" t="s">
        <v>72</v>
      </c>
      <c r="F116" s="35" t="s">
        <v>96</v>
      </c>
      <c r="G116" s="26"/>
    </row>
    <row r="117" spans="1:7" ht="49.5" hidden="1">
      <c r="A117" s="37" t="s">
        <v>74</v>
      </c>
      <c r="B117" s="53">
        <v>130</v>
      </c>
      <c r="C117" s="35" t="s">
        <v>133</v>
      </c>
      <c r="D117" s="35" t="s">
        <v>134</v>
      </c>
      <c r="E117" s="35" t="s">
        <v>75</v>
      </c>
      <c r="F117" s="35"/>
      <c r="G117" s="36">
        <f>G118</f>
        <v>0</v>
      </c>
    </row>
    <row r="118" spans="1:7" ht="16.5" hidden="1">
      <c r="A118" s="34" t="s">
        <v>7</v>
      </c>
      <c r="B118" s="52">
        <v>130</v>
      </c>
      <c r="C118" s="35" t="s">
        <v>133</v>
      </c>
      <c r="D118" s="35" t="s">
        <v>134</v>
      </c>
      <c r="E118" s="35" t="s">
        <v>75</v>
      </c>
      <c r="F118" s="35">
        <v>800</v>
      </c>
      <c r="G118" s="36">
        <f>G119</f>
        <v>0</v>
      </c>
    </row>
    <row r="119" spans="1:7" ht="49.5" hidden="1">
      <c r="A119" s="34" t="s">
        <v>18</v>
      </c>
      <c r="B119" s="52">
        <v>130</v>
      </c>
      <c r="C119" s="35" t="s">
        <v>133</v>
      </c>
      <c r="D119" s="35" t="s">
        <v>134</v>
      </c>
      <c r="E119" s="35" t="s">
        <v>75</v>
      </c>
      <c r="F119" s="35">
        <v>810</v>
      </c>
      <c r="G119" s="36"/>
    </row>
    <row r="120" spans="1:7" ht="16.5">
      <c r="A120" s="34" t="s">
        <v>76</v>
      </c>
      <c r="B120" s="52">
        <v>130</v>
      </c>
      <c r="C120" s="35" t="s">
        <v>133</v>
      </c>
      <c r="D120" s="35" t="s">
        <v>134</v>
      </c>
      <c r="E120" s="35" t="s">
        <v>185</v>
      </c>
      <c r="F120" s="35"/>
      <c r="G120" s="36">
        <f>G121</f>
        <v>3343800</v>
      </c>
    </row>
    <row r="121" spans="1:7" ht="16.5">
      <c r="A121" s="34" t="s">
        <v>7</v>
      </c>
      <c r="B121" s="52">
        <v>130</v>
      </c>
      <c r="C121" s="35" t="s">
        <v>133</v>
      </c>
      <c r="D121" s="35" t="s">
        <v>134</v>
      </c>
      <c r="E121" s="35" t="s">
        <v>185</v>
      </c>
      <c r="F121" s="35">
        <v>800</v>
      </c>
      <c r="G121" s="36">
        <f>G122</f>
        <v>3343800</v>
      </c>
    </row>
    <row r="122" spans="1:7" ht="49.5">
      <c r="A122" s="34" t="s">
        <v>18</v>
      </c>
      <c r="B122" s="52">
        <v>130</v>
      </c>
      <c r="C122" s="35" t="s">
        <v>133</v>
      </c>
      <c r="D122" s="35" t="s">
        <v>134</v>
      </c>
      <c r="E122" s="35" t="s">
        <v>185</v>
      </c>
      <c r="F122" s="35">
        <v>810</v>
      </c>
      <c r="G122" s="36">
        <f>3500000-156200</f>
        <v>3343800</v>
      </c>
    </row>
    <row r="123" spans="1:7" ht="33">
      <c r="A123" s="34" t="s">
        <v>79</v>
      </c>
      <c r="B123" s="52">
        <v>130</v>
      </c>
      <c r="C123" s="35" t="s">
        <v>133</v>
      </c>
      <c r="D123" s="35" t="s">
        <v>134</v>
      </c>
      <c r="E123" s="35" t="s">
        <v>186</v>
      </c>
      <c r="F123" s="35"/>
      <c r="G123" s="36">
        <f>G124</f>
        <v>240000</v>
      </c>
    </row>
    <row r="124" spans="1:7" ht="33">
      <c r="A124" s="34" t="s">
        <v>5</v>
      </c>
      <c r="B124" s="52">
        <v>130</v>
      </c>
      <c r="C124" s="35" t="s">
        <v>133</v>
      </c>
      <c r="D124" s="35" t="s">
        <v>134</v>
      </c>
      <c r="E124" s="35" t="s">
        <v>186</v>
      </c>
      <c r="F124" s="35" t="s">
        <v>33</v>
      </c>
      <c r="G124" s="36">
        <f>G125</f>
        <v>240000</v>
      </c>
    </row>
    <row r="125" spans="1:7" ht="33">
      <c r="A125" s="34" t="s">
        <v>6</v>
      </c>
      <c r="B125" s="52">
        <v>130</v>
      </c>
      <c r="C125" s="35" t="s">
        <v>133</v>
      </c>
      <c r="D125" s="35" t="s">
        <v>134</v>
      </c>
      <c r="E125" s="35" t="s">
        <v>186</v>
      </c>
      <c r="F125" s="35" t="s">
        <v>34</v>
      </c>
      <c r="G125" s="36">
        <v>240000</v>
      </c>
    </row>
    <row r="126" spans="1:7" ht="33" hidden="1">
      <c r="A126" s="34" t="s">
        <v>49</v>
      </c>
      <c r="B126" s="52">
        <v>130</v>
      </c>
      <c r="C126" s="35" t="s">
        <v>133</v>
      </c>
      <c r="D126" s="35" t="s">
        <v>134</v>
      </c>
      <c r="E126" s="35" t="s">
        <v>78</v>
      </c>
      <c r="F126" s="35" t="s">
        <v>48</v>
      </c>
      <c r="G126" s="36">
        <v>240000</v>
      </c>
    </row>
    <row r="127" spans="1:7" ht="33" hidden="1">
      <c r="A127" s="34" t="s">
        <v>77</v>
      </c>
      <c r="B127" s="52">
        <v>130</v>
      </c>
      <c r="C127" s="35" t="s">
        <v>133</v>
      </c>
      <c r="D127" s="35" t="s">
        <v>134</v>
      </c>
      <c r="E127" s="35" t="s">
        <v>80</v>
      </c>
      <c r="F127" s="35"/>
      <c r="G127" s="36">
        <f>G128</f>
        <v>0</v>
      </c>
    </row>
    <row r="128" spans="1:7" ht="16.5" hidden="1">
      <c r="A128" s="34" t="s">
        <v>7</v>
      </c>
      <c r="B128" s="52">
        <v>130</v>
      </c>
      <c r="C128" s="35" t="s">
        <v>133</v>
      </c>
      <c r="D128" s="35" t="s">
        <v>134</v>
      </c>
      <c r="E128" s="35" t="s">
        <v>80</v>
      </c>
      <c r="F128" s="35">
        <v>800</v>
      </c>
      <c r="G128" s="36">
        <f>G129</f>
        <v>0</v>
      </c>
    </row>
    <row r="129" spans="1:7" ht="49.5" hidden="1">
      <c r="A129" s="34" t="s">
        <v>18</v>
      </c>
      <c r="B129" s="52">
        <v>130</v>
      </c>
      <c r="C129" s="35" t="s">
        <v>133</v>
      </c>
      <c r="D129" s="35" t="s">
        <v>134</v>
      </c>
      <c r="E129" s="35" t="s">
        <v>80</v>
      </c>
      <c r="F129" s="35">
        <v>810</v>
      </c>
      <c r="G129" s="36"/>
    </row>
    <row r="130" spans="1:7" ht="16.5" hidden="1">
      <c r="A130" s="37" t="s">
        <v>87</v>
      </c>
      <c r="B130" s="53">
        <v>130</v>
      </c>
      <c r="C130" s="35" t="s">
        <v>133</v>
      </c>
      <c r="D130" s="35" t="s">
        <v>134</v>
      </c>
      <c r="E130" s="35" t="s">
        <v>88</v>
      </c>
      <c r="F130" s="35"/>
      <c r="G130" s="36">
        <f>G131</f>
        <v>0</v>
      </c>
    </row>
    <row r="131" spans="1:7" ht="16.5" hidden="1">
      <c r="A131" s="34" t="s">
        <v>7</v>
      </c>
      <c r="B131" s="52">
        <v>130</v>
      </c>
      <c r="C131" s="35" t="s">
        <v>133</v>
      </c>
      <c r="D131" s="35" t="s">
        <v>134</v>
      </c>
      <c r="E131" s="35" t="s">
        <v>88</v>
      </c>
      <c r="F131" s="35">
        <v>800</v>
      </c>
      <c r="G131" s="36">
        <f>G132</f>
        <v>0</v>
      </c>
    </row>
    <row r="132" spans="1:7" ht="49.5" hidden="1">
      <c r="A132" s="34" t="s">
        <v>18</v>
      </c>
      <c r="B132" s="52">
        <v>130</v>
      </c>
      <c r="C132" s="35" t="s">
        <v>133</v>
      </c>
      <c r="D132" s="35" t="s">
        <v>134</v>
      </c>
      <c r="E132" s="35" t="s">
        <v>88</v>
      </c>
      <c r="F132" s="35">
        <v>810</v>
      </c>
      <c r="G132" s="36"/>
    </row>
    <row r="133" spans="1:7" ht="33">
      <c r="A133" s="34" t="s">
        <v>112</v>
      </c>
      <c r="B133" s="52">
        <v>130</v>
      </c>
      <c r="C133" s="35" t="s">
        <v>133</v>
      </c>
      <c r="D133" s="35" t="s">
        <v>134</v>
      </c>
      <c r="E133" s="35" t="s">
        <v>187</v>
      </c>
      <c r="F133" s="35"/>
      <c r="G133" s="36">
        <f>G134+G137</f>
        <v>500000</v>
      </c>
    </row>
    <row r="134" spans="1:7" ht="33" hidden="1">
      <c r="A134" s="34" t="s">
        <v>5</v>
      </c>
      <c r="B134" s="52">
        <v>130</v>
      </c>
      <c r="C134" s="35" t="s">
        <v>133</v>
      </c>
      <c r="D134" s="35" t="s">
        <v>134</v>
      </c>
      <c r="E134" s="35" t="s">
        <v>111</v>
      </c>
      <c r="F134" s="35" t="s">
        <v>33</v>
      </c>
      <c r="G134" s="36">
        <f>G135</f>
        <v>0</v>
      </c>
    </row>
    <row r="135" spans="1:7" ht="33" hidden="1">
      <c r="A135" s="34" t="s">
        <v>6</v>
      </c>
      <c r="B135" s="52">
        <v>130</v>
      </c>
      <c r="C135" s="35" t="s">
        <v>133</v>
      </c>
      <c r="D135" s="35" t="s">
        <v>134</v>
      </c>
      <c r="E135" s="35" t="s">
        <v>111</v>
      </c>
      <c r="F135" s="35" t="s">
        <v>34</v>
      </c>
      <c r="G135" s="36">
        <f>G136</f>
        <v>0</v>
      </c>
    </row>
    <row r="136" spans="1:7" ht="33" hidden="1">
      <c r="A136" s="34" t="s">
        <v>49</v>
      </c>
      <c r="B136" s="52">
        <v>130</v>
      </c>
      <c r="C136" s="35" t="s">
        <v>133</v>
      </c>
      <c r="D136" s="35" t="s">
        <v>134</v>
      </c>
      <c r="E136" s="35" t="s">
        <v>111</v>
      </c>
      <c r="F136" s="35" t="s">
        <v>48</v>
      </c>
      <c r="G136" s="36"/>
    </row>
    <row r="137" spans="1:7" ht="33">
      <c r="A137" s="34" t="s">
        <v>5</v>
      </c>
      <c r="B137" s="52">
        <v>130</v>
      </c>
      <c r="C137" s="35" t="s">
        <v>133</v>
      </c>
      <c r="D137" s="35" t="s">
        <v>134</v>
      </c>
      <c r="E137" s="35" t="s">
        <v>187</v>
      </c>
      <c r="F137" s="35" t="s">
        <v>33</v>
      </c>
      <c r="G137" s="36">
        <f>G138</f>
        <v>500000</v>
      </c>
    </row>
    <row r="138" spans="1:7" ht="33">
      <c r="A138" s="34" t="s">
        <v>6</v>
      </c>
      <c r="B138" s="52">
        <v>130</v>
      </c>
      <c r="C138" s="35" t="s">
        <v>133</v>
      </c>
      <c r="D138" s="35" t="s">
        <v>134</v>
      </c>
      <c r="E138" s="35" t="s">
        <v>187</v>
      </c>
      <c r="F138" s="35" t="s">
        <v>34</v>
      </c>
      <c r="G138" s="36">
        <v>500000</v>
      </c>
    </row>
    <row r="139" spans="1:7" ht="16.5">
      <c r="A139" s="49" t="s">
        <v>23</v>
      </c>
      <c r="B139" s="59">
        <v>130</v>
      </c>
      <c r="C139" s="39" t="s">
        <v>133</v>
      </c>
      <c r="D139" s="39" t="s">
        <v>127</v>
      </c>
      <c r="E139" s="39"/>
      <c r="F139" s="39"/>
      <c r="G139" s="40">
        <f>G144+G153+G159+G162+G165+G171+G140+G156+G174+G177</f>
        <v>12023095</v>
      </c>
    </row>
    <row r="140" spans="1:7" ht="33" hidden="1">
      <c r="A140" s="34" t="s">
        <v>112</v>
      </c>
      <c r="B140" s="52">
        <v>130</v>
      </c>
      <c r="C140" s="52" t="s">
        <v>31</v>
      </c>
      <c r="D140" s="52" t="s">
        <v>31</v>
      </c>
      <c r="E140" s="35" t="s">
        <v>111</v>
      </c>
      <c r="F140" s="35"/>
      <c r="G140" s="36">
        <f>G141</f>
        <v>0</v>
      </c>
    </row>
    <row r="141" spans="1:7" ht="33" hidden="1">
      <c r="A141" s="34" t="s">
        <v>5</v>
      </c>
      <c r="B141" s="52">
        <v>130</v>
      </c>
      <c r="C141" s="52" t="s">
        <v>31</v>
      </c>
      <c r="D141" s="52" t="s">
        <v>31</v>
      </c>
      <c r="E141" s="35" t="s">
        <v>111</v>
      </c>
      <c r="F141" s="35" t="s">
        <v>33</v>
      </c>
      <c r="G141" s="36">
        <f>G142</f>
        <v>0</v>
      </c>
    </row>
    <row r="142" spans="1:7" ht="33" hidden="1">
      <c r="A142" s="34" t="s">
        <v>6</v>
      </c>
      <c r="B142" s="52">
        <v>130</v>
      </c>
      <c r="C142" s="52" t="s">
        <v>31</v>
      </c>
      <c r="D142" s="52" t="s">
        <v>31</v>
      </c>
      <c r="E142" s="35" t="s">
        <v>111</v>
      </c>
      <c r="F142" s="35" t="s">
        <v>34</v>
      </c>
      <c r="G142" s="36">
        <f>G143</f>
        <v>0</v>
      </c>
    </row>
    <row r="143" spans="1:7" ht="33" hidden="1">
      <c r="A143" s="34" t="s">
        <v>49</v>
      </c>
      <c r="B143" s="52">
        <v>130</v>
      </c>
      <c r="C143" s="52" t="s">
        <v>31</v>
      </c>
      <c r="D143" s="52" t="s">
        <v>31</v>
      </c>
      <c r="E143" s="35" t="s">
        <v>111</v>
      </c>
      <c r="F143" s="35" t="s">
        <v>48</v>
      </c>
      <c r="G143" s="36"/>
    </row>
    <row r="144" spans="1:7" ht="16.5">
      <c r="A144" s="34" t="s">
        <v>24</v>
      </c>
      <c r="B144" s="52">
        <v>130</v>
      </c>
      <c r="C144" s="35" t="s">
        <v>133</v>
      </c>
      <c r="D144" s="35" t="s">
        <v>127</v>
      </c>
      <c r="E144" s="35" t="s">
        <v>188</v>
      </c>
      <c r="F144" s="35"/>
      <c r="G144" s="36">
        <f>G147+G150+G152</f>
        <v>6200000</v>
      </c>
    </row>
    <row r="145" spans="1:7" ht="33" hidden="1">
      <c r="A145" s="34" t="s">
        <v>5</v>
      </c>
      <c r="B145" s="52">
        <v>130</v>
      </c>
      <c r="C145" s="52" t="s">
        <v>133</v>
      </c>
      <c r="D145" s="52" t="s">
        <v>127</v>
      </c>
      <c r="E145" s="35" t="s">
        <v>65</v>
      </c>
      <c r="F145" s="35" t="s">
        <v>33</v>
      </c>
      <c r="G145" s="36">
        <f>G146</f>
        <v>0</v>
      </c>
    </row>
    <row r="146" spans="1:7" ht="33" hidden="1">
      <c r="A146" s="34" t="s">
        <v>6</v>
      </c>
      <c r="B146" s="52">
        <v>130</v>
      </c>
      <c r="C146" s="52" t="s">
        <v>133</v>
      </c>
      <c r="D146" s="52" t="s">
        <v>127</v>
      </c>
      <c r="E146" s="35" t="s">
        <v>65</v>
      </c>
      <c r="F146" s="35" t="s">
        <v>34</v>
      </c>
      <c r="G146" s="36">
        <f>G147</f>
        <v>0</v>
      </c>
    </row>
    <row r="147" spans="1:7" ht="33" hidden="1">
      <c r="A147" s="34" t="s">
        <v>49</v>
      </c>
      <c r="B147" s="52">
        <v>130</v>
      </c>
      <c r="C147" s="52" t="s">
        <v>133</v>
      </c>
      <c r="D147" s="52" t="s">
        <v>127</v>
      </c>
      <c r="E147" s="35" t="s">
        <v>65</v>
      </c>
      <c r="F147" s="35" t="s">
        <v>48</v>
      </c>
      <c r="G147" s="36"/>
    </row>
    <row r="148" spans="1:7" ht="49.5" hidden="1">
      <c r="A148" s="34" t="s">
        <v>53</v>
      </c>
      <c r="B148" s="52">
        <v>130</v>
      </c>
      <c r="C148" s="52" t="s">
        <v>133</v>
      </c>
      <c r="D148" s="52" t="s">
        <v>127</v>
      </c>
      <c r="E148" s="35" t="s">
        <v>65</v>
      </c>
      <c r="F148" s="35" t="s">
        <v>51</v>
      </c>
      <c r="G148" s="36">
        <f>G149</f>
        <v>0</v>
      </c>
    </row>
    <row r="149" spans="1:7" ht="16.5" hidden="1">
      <c r="A149" s="34" t="s">
        <v>97</v>
      </c>
      <c r="B149" s="52">
        <v>130</v>
      </c>
      <c r="C149" s="52" t="s">
        <v>133</v>
      </c>
      <c r="D149" s="52" t="s">
        <v>127</v>
      </c>
      <c r="E149" s="35" t="s">
        <v>65</v>
      </c>
      <c r="F149" s="35" t="s">
        <v>96</v>
      </c>
      <c r="G149" s="36">
        <f>G150</f>
        <v>0</v>
      </c>
    </row>
    <row r="150" spans="1:7" ht="33" hidden="1">
      <c r="A150" s="34" t="s">
        <v>98</v>
      </c>
      <c r="B150" s="52">
        <v>130</v>
      </c>
      <c r="C150" s="52" t="s">
        <v>133</v>
      </c>
      <c r="D150" s="52" t="s">
        <v>127</v>
      </c>
      <c r="E150" s="35" t="s">
        <v>65</v>
      </c>
      <c r="F150" s="35" t="s">
        <v>52</v>
      </c>
      <c r="G150" s="36"/>
    </row>
    <row r="151" spans="1:7" ht="16.5">
      <c r="A151" s="34" t="s">
        <v>7</v>
      </c>
      <c r="B151" s="52">
        <v>130</v>
      </c>
      <c r="C151" s="35" t="s">
        <v>133</v>
      </c>
      <c r="D151" s="35" t="s">
        <v>127</v>
      </c>
      <c r="E151" s="35" t="s">
        <v>188</v>
      </c>
      <c r="F151" s="35">
        <v>800</v>
      </c>
      <c r="G151" s="36">
        <f>G152</f>
        <v>6200000</v>
      </c>
    </row>
    <row r="152" spans="1:7" ht="49.5">
      <c r="A152" s="34" t="s">
        <v>18</v>
      </c>
      <c r="B152" s="52">
        <v>130</v>
      </c>
      <c r="C152" s="35" t="s">
        <v>133</v>
      </c>
      <c r="D152" s="35" t="s">
        <v>127</v>
      </c>
      <c r="E152" s="35" t="s">
        <v>188</v>
      </c>
      <c r="F152" s="35">
        <v>810</v>
      </c>
      <c r="G152" s="36">
        <v>6200000</v>
      </c>
    </row>
    <row r="153" spans="1:7" ht="33">
      <c r="A153" s="34" t="s">
        <v>113</v>
      </c>
      <c r="B153" s="52">
        <v>130</v>
      </c>
      <c r="C153" s="35" t="s">
        <v>133</v>
      </c>
      <c r="D153" s="35" t="s">
        <v>127</v>
      </c>
      <c r="E153" s="35" t="s">
        <v>189</v>
      </c>
      <c r="F153" s="35"/>
      <c r="G153" s="36">
        <f>G154</f>
        <v>1600000</v>
      </c>
    </row>
    <row r="154" spans="1:7" ht="16.5">
      <c r="A154" s="34" t="s">
        <v>7</v>
      </c>
      <c r="B154" s="52">
        <v>130</v>
      </c>
      <c r="C154" s="35" t="s">
        <v>133</v>
      </c>
      <c r="D154" s="35" t="s">
        <v>127</v>
      </c>
      <c r="E154" s="35" t="s">
        <v>189</v>
      </c>
      <c r="F154" s="35">
        <v>800</v>
      </c>
      <c r="G154" s="36">
        <f>G155</f>
        <v>1600000</v>
      </c>
    </row>
    <row r="155" spans="1:7" ht="49.5">
      <c r="A155" s="34" t="s">
        <v>18</v>
      </c>
      <c r="B155" s="52">
        <v>130</v>
      </c>
      <c r="C155" s="35" t="s">
        <v>133</v>
      </c>
      <c r="D155" s="35" t="s">
        <v>127</v>
      </c>
      <c r="E155" s="35" t="s">
        <v>189</v>
      </c>
      <c r="F155" s="35">
        <v>810</v>
      </c>
      <c r="G155" s="36">
        <v>1600000</v>
      </c>
    </row>
    <row r="156" spans="1:8" ht="49.5">
      <c r="A156" s="34" t="s">
        <v>121</v>
      </c>
      <c r="B156" s="52">
        <v>130</v>
      </c>
      <c r="C156" s="35" t="s">
        <v>133</v>
      </c>
      <c r="D156" s="35" t="s">
        <v>127</v>
      </c>
      <c r="E156" s="35" t="s">
        <v>190</v>
      </c>
      <c r="F156" s="35"/>
      <c r="G156" s="36">
        <f>G157</f>
        <v>300000</v>
      </c>
      <c r="H156" s="1"/>
    </row>
    <row r="157" spans="1:8" ht="16.5">
      <c r="A157" s="34" t="s">
        <v>7</v>
      </c>
      <c r="B157" s="52">
        <v>130</v>
      </c>
      <c r="C157" s="35" t="s">
        <v>133</v>
      </c>
      <c r="D157" s="35" t="s">
        <v>127</v>
      </c>
      <c r="E157" s="35" t="s">
        <v>190</v>
      </c>
      <c r="F157" s="35">
        <v>800</v>
      </c>
      <c r="G157" s="36">
        <f>G158</f>
        <v>300000</v>
      </c>
      <c r="H157" s="1"/>
    </row>
    <row r="158" spans="1:8" ht="49.5">
      <c r="A158" s="34" t="s">
        <v>18</v>
      </c>
      <c r="B158" s="52">
        <v>130</v>
      </c>
      <c r="C158" s="35" t="s">
        <v>133</v>
      </c>
      <c r="D158" s="35" t="s">
        <v>127</v>
      </c>
      <c r="E158" s="35" t="s">
        <v>190</v>
      </c>
      <c r="F158" s="35">
        <v>810</v>
      </c>
      <c r="G158" s="36">
        <v>300000</v>
      </c>
      <c r="H158" s="1"/>
    </row>
    <row r="159" spans="1:7" ht="16.5">
      <c r="A159" s="34" t="s">
        <v>66</v>
      </c>
      <c r="B159" s="52">
        <v>130</v>
      </c>
      <c r="C159" s="35" t="s">
        <v>133</v>
      </c>
      <c r="D159" s="35" t="s">
        <v>127</v>
      </c>
      <c r="E159" s="35" t="s">
        <v>191</v>
      </c>
      <c r="F159" s="35"/>
      <c r="G159" s="36">
        <f>G160</f>
        <v>490000</v>
      </c>
    </row>
    <row r="160" spans="1:7" ht="16.5">
      <c r="A160" s="34" t="s">
        <v>7</v>
      </c>
      <c r="B160" s="52">
        <v>130</v>
      </c>
      <c r="C160" s="35" t="s">
        <v>133</v>
      </c>
      <c r="D160" s="35" t="s">
        <v>127</v>
      </c>
      <c r="E160" s="35" t="s">
        <v>191</v>
      </c>
      <c r="F160" s="35">
        <v>800</v>
      </c>
      <c r="G160" s="36">
        <f>G161</f>
        <v>490000</v>
      </c>
    </row>
    <row r="161" spans="1:7" ht="49.5">
      <c r="A161" s="34" t="s">
        <v>18</v>
      </c>
      <c r="B161" s="52">
        <v>130</v>
      </c>
      <c r="C161" s="35" t="s">
        <v>133</v>
      </c>
      <c r="D161" s="35" t="s">
        <v>127</v>
      </c>
      <c r="E161" s="35" t="s">
        <v>191</v>
      </c>
      <c r="F161" s="35">
        <v>810</v>
      </c>
      <c r="G161" s="36">
        <v>490000</v>
      </c>
    </row>
    <row r="162" spans="1:7" ht="16.5">
      <c r="A162" s="34" t="s">
        <v>67</v>
      </c>
      <c r="B162" s="52">
        <v>130</v>
      </c>
      <c r="C162" s="35" t="s">
        <v>133</v>
      </c>
      <c r="D162" s="35" t="s">
        <v>127</v>
      </c>
      <c r="E162" s="35" t="s">
        <v>192</v>
      </c>
      <c r="F162" s="35"/>
      <c r="G162" s="36">
        <f>G163</f>
        <v>230000</v>
      </c>
    </row>
    <row r="163" spans="1:7" ht="16.5">
      <c r="A163" s="34" t="s">
        <v>7</v>
      </c>
      <c r="B163" s="52">
        <v>130</v>
      </c>
      <c r="C163" s="35" t="s">
        <v>133</v>
      </c>
      <c r="D163" s="35" t="s">
        <v>127</v>
      </c>
      <c r="E163" s="35" t="s">
        <v>192</v>
      </c>
      <c r="F163" s="35">
        <v>800</v>
      </c>
      <c r="G163" s="36">
        <f>G164</f>
        <v>230000</v>
      </c>
    </row>
    <row r="164" spans="1:7" ht="49.5">
      <c r="A164" s="34" t="s">
        <v>18</v>
      </c>
      <c r="B164" s="52">
        <v>130</v>
      </c>
      <c r="C164" s="35" t="s">
        <v>133</v>
      </c>
      <c r="D164" s="35" t="s">
        <v>127</v>
      </c>
      <c r="E164" s="35" t="s">
        <v>192</v>
      </c>
      <c r="F164" s="35">
        <v>810</v>
      </c>
      <c r="G164" s="36">
        <v>230000</v>
      </c>
    </row>
    <row r="165" spans="1:7" ht="16.5">
      <c r="A165" s="34" t="s">
        <v>35</v>
      </c>
      <c r="B165" s="52">
        <v>130</v>
      </c>
      <c r="C165" s="35" t="s">
        <v>133</v>
      </c>
      <c r="D165" s="35" t="s">
        <v>127</v>
      </c>
      <c r="E165" s="35" t="s">
        <v>193</v>
      </c>
      <c r="F165" s="35"/>
      <c r="G165" s="36">
        <f>G169+G166</f>
        <v>1903095</v>
      </c>
    </row>
    <row r="166" spans="1:7" ht="33">
      <c r="A166" s="34" t="s">
        <v>5</v>
      </c>
      <c r="B166" s="52">
        <v>130</v>
      </c>
      <c r="C166" s="35" t="s">
        <v>133</v>
      </c>
      <c r="D166" s="35" t="s">
        <v>127</v>
      </c>
      <c r="E166" s="35" t="s">
        <v>193</v>
      </c>
      <c r="F166" s="35" t="s">
        <v>33</v>
      </c>
      <c r="G166" s="36">
        <f>G167</f>
        <v>65000</v>
      </c>
    </row>
    <row r="167" spans="1:7" ht="33">
      <c r="A167" s="34" t="s">
        <v>6</v>
      </c>
      <c r="B167" s="52">
        <v>130</v>
      </c>
      <c r="C167" s="35" t="s">
        <v>133</v>
      </c>
      <c r="D167" s="35" t="s">
        <v>127</v>
      </c>
      <c r="E167" s="35" t="s">
        <v>193</v>
      </c>
      <c r="F167" s="35" t="s">
        <v>34</v>
      </c>
      <c r="G167" s="36">
        <v>65000</v>
      </c>
    </row>
    <row r="168" spans="1:7" ht="33" hidden="1">
      <c r="A168" s="34" t="s">
        <v>49</v>
      </c>
      <c r="B168" s="52">
        <v>130</v>
      </c>
      <c r="C168" s="35" t="s">
        <v>133</v>
      </c>
      <c r="D168" s="35" t="s">
        <v>127</v>
      </c>
      <c r="E168" s="35" t="s">
        <v>193</v>
      </c>
      <c r="F168" s="35" t="s">
        <v>48</v>
      </c>
      <c r="G168" s="36">
        <v>65000</v>
      </c>
    </row>
    <row r="169" spans="1:7" ht="16.5">
      <c r="A169" s="34" t="s">
        <v>7</v>
      </c>
      <c r="B169" s="52">
        <v>130</v>
      </c>
      <c r="C169" s="35" t="s">
        <v>133</v>
      </c>
      <c r="D169" s="35" t="s">
        <v>127</v>
      </c>
      <c r="E169" s="35" t="s">
        <v>193</v>
      </c>
      <c r="F169" s="35">
        <v>800</v>
      </c>
      <c r="G169" s="36">
        <f>G170</f>
        <v>1838095</v>
      </c>
    </row>
    <row r="170" spans="1:7" ht="49.5">
      <c r="A170" s="34" t="s">
        <v>18</v>
      </c>
      <c r="B170" s="52">
        <v>130</v>
      </c>
      <c r="C170" s="35" t="s">
        <v>133</v>
      </c>
      <c r="D170" s="35" t="s">
        <v>127</v>
      </c>
      <c r="E170" s="35" t="s">
        <v>193</v>
      </c>
      <c r="F170" s="35">
        <v>810</v>
      </c>
      <c r="G170" s="36">
        <v>1838095</v>
      </c>
    </row>
    <row r="171" spans="1:7" ht="16.5">
      <c r="A171" s="34" t="s">
        <v>25</v>
      </c>
      <c r="B171" s="52">
        <v>130</v>
      </c>
      <c r="C171" s="35" t="s">
        <v>133</v>
      </c>
      <c r="D171" s="35" t="s">
        <v>127</v>
      </c>
      <c r="E171" s="35" t="s">
        <v>194</v>
      </c>
      <c r="F171" s="35"/>
      <c r="G171" s="36">
        <f>G172</f>
        <v>150000</v>
      </c>
    </row>
    <row r="172" spans="1:7" ht="16.5">
      <c r="A172" s="34" t="s">
        <v>7</v>
      </c>
      <c r="B172" s="52">
        <v>130</v>
      </c>
      <c r="C172" s="35" t="s">
        <v>133</v>
      </c>
      <c r="D172" s="35" t="s">
        <v>127</v>
      </c>
      <c r="E172" s="35" t="s">
        <v>194</v>
      </c>
      <c r="F172" s="35">
        <v>800</v>
      </c>
      <c r="G172" s="36">
        <f>G173</f>
        <v>150000</v>
      </c>
    </row>
    <row r="173" spans="1:7" ht="49.5">
      <c r="A173" s="34" t="s">
        <v>18</v>
      </c>
      <c r="B173" s="52">
        <v>130</v>
      </c>
      <c r="C173" s="35" t="s">
        <v>133</v>
      </c>
      <c r="D173" s="35" t="s">
        <v>127</v>
      </c>
      <c r="E173" s="35" t="s">
        <v>194</v>
      </c>
      <c r="F173" s="35">
        <v>810</v>
      </c>
      <c r="G173" s="36">
        <v>150000</v>
      </c>
    </row>
    <row r="174" spans="1:7" ht="33">
      <c r="A174" s="34" t="s">
        <v>211</v>
      </c>
      <c r="B174" s="52">
        <v>130</v>
      </c>
      <c r="C174" s="35" t="s">
        <v>133</v>
      </c>
      <c r="D174" s="35" t="s">
        <v>127</v>
      </c>
      <c r="E174" s="35" t="s">
        <v>209</v>
      </c>
      <c r="F174" s="35"/>
      <c r="G174" s="36">
        <f>G175</f>
        <v>400000</v>
      </c>
    </row>
    <row r="175" spans="1:7" ht="16.5">
      <c r="A175" s="34" t="s">
        <v>7</v>
      </c>
      <c r="B175" s="52">
        <v>130</v>
      </c>
      <c r="C175" s="35" t="s">
        <v>133</v>
      </c>
      <c r="D175" s="35" t="s">
        <v>127</v>
      </c>
      <c r="E175" s="35" t="s">
        <v>209</v>
      </c>
      <c r="F175" s="35">
        <v>800</v>
      </c>
      <c r="G175" s="36">
        <f>G176</f>
        <v>400000</v>
      </c>
    </row>
    <row r="176" spans="1:7" ht="49.5">
      <c r="A176" s="34" t="s">
        <v>18</v>
      </c>
      <c r="B176" s="52">
        <v>130</v>
      </c>
      <c r="C176" s="35" t="s">
        <v>133</v>
      </c>
      <c r="D176" s="35" t="s">
        <v>127</v>
      </c>
      <c r="E176" s="35" t="s">
        <v>209</v>
      </c>
      <c r="F176" s="35">
        <v>810</v>
      </c>
      <c r="G176" s="36">
        <v>400000</v>
      </c>
    </row>
    <row r="177" spans="1:7" ht="49.5">
      <c r="A177" s="34" t="s">
        <v>212</v>
      </c>
      <c r="B177" s="52">
        <v>130</v>
      </c>
      <c r="C177" s="35" t="s">
        <v>133</v>
      </c>
      <c r="D177" s="35" t="s">
        <v>127</v>
      </c>
      <c r="E177" s="35" t="s">
        <v>210</v>
      </c>
      <c r="F177" s="35"/>
      <c r="G177" s="36">
        <f>G178</f>
        <v>750000</v>
      </c>
    </row>
    <row r="178" spans="1:7" ht="16.5">
      <c r="A178" s="34" t="s">
        <v>7</v>
      </c>
      <c r="B178" s="52">
        <v>130</v>
      </c>
      <c r="C178" s="35" t="s">
        <v>133</v>
      </c>
      <c r="D178" s="35" t="s">
        <v>127</v>
      </c>
      <c r="E178" s="35" t="s">
        <v>210</v>
      </c>
      <c r="F178" s="35">
        <v>800</v>
      </c>
      <c r="G178" s="36">
        <f>G179</f>
        <v>750000</v>
      </c>
    </row>
    <row r="179" spans="1:7" ht="50.25" thickBot="1">
      <c r="A179" s="34" t="s">
        <v>18</v>
      </c>
      <c r="B179" s="52">
        <v>130</v>
      </c>
      <c r="C179" s="35" t="s">
        <v>133</v>
      </c>
      <c r="D179" s="35" t="s">
        <v>127</v>
      </c>
      <c r="E179" s="35" t="s">
        <v>210</v>
      </c>
      <c r="F179" s="35">
        <v>810</v>
      </c>
      <c r="G179" s="36">
        <v>750000</v>
      </c>
    </row>
    <row r="180" spans="1:7" ht="17.25" thickBot="1">
      <c r="A180" s="27" t="s">
        <v>26</v>
      </c>
      <c r="B180" s="50">
        <v>130</v>
      </c>
      <c r="C180" s="28" t="s">
        <v>135</v>
      </c>
      <c r="D180" s="28" t="s">
        <v>126</v>
      </c>
      <c r="E180" s="28"/>
      <c r="F180" s="28"/>
      <c r="G180" s="30">
        <f>G181+G186</f>
        <v>218832</v>
      </c>
    </row>
    <row r="181" spans="1:7" ht="16.5">
      <c r="A181" s="31" t="s">
        <v>27</v>
      </c>
      <c r="B181" s="51">
        <v>130</v>
      </c>
      <c r="C181" s="32" t="s">
        <v>135</v>
      </c>
      <c r="D181" s="32" t="s">
        <v>125</v>
      </c>
      <c r="E181" s="32"/>
      <c r="F181" s="32"/>
      <c r="G181" s="33">
        <f>G182</f>
        <v>218832</v>
      </c>
    </row>
    <row r="182" spans="1:7" ht="16.5">
      <c r="A182" s="34" t="s">
        <v>90</v>
      </c>
      <c r="B182" s="52">
        <v>130</v>
      </c>
      <c r="C182" s="35" t="s">
        <v>135</v>
      </c>
      <c r="D182" s="35" t="s">
        <v>125</v>
      </c>
      <c r="E182" s="35" t="s">
        <v>171</v>
      </c>
      <c r="F182" s="35"/>
      <c r="G182" s="36">
        <f>G183</f>
        <v>218832</v>
      </c>
    </row>
    <row r="183" spans="1:7" ht="16.5">
      <c r="A183" s="34" t="s">
        <v>28</v>
      </c>
      <c r="B183" s="52">
        <v>130</v>
      </c>
      <c r="C183" s="35" t="s">
        <v>135</v>
      </c>
      <c r="D183" s="35" t="s">
        <v>125</v>
      </c>
      <c r="E183" s="35" t="s">
        <v>171</v>
      </c>
      <c r="F183" s="35">
        <v>300</v>
      </c>
      <c r="G183" s="36">
        <f>G184</f>
        <v>218832</v>
      </c>
    </row>
    <row r="184" spans="1:7" ht="49.5">
      <c r="A184" s="37" t="s">
        <v>44</v>
      </c>
      <c r="B184" s="53">
        <v>130</v>
      </c>
      <c r="C184" s="35" t="s">
        <v>135</v>
      </c>
      <c r="D184" s="35" t="s">
        <v>125</v>
      </c>
      <c r="E184" s="35" t="s">
        <v>171</v>
      </c>
      <c r="F184" s="35" t="s">
        <v>42</v>
      </c>
      <c r="G184" s="36">
        <v>218832</v>
      </c>
    </row>
    <row r="185" spans="1:7" ht="0.75" customHeight="1" thickBot="1">
      <c r="A185" s="37" t="s">
        <v>45</v>
      </c>
      <c r="B185" s="53">
        <v>130</v>
      </c>
      <c r="C185" s="35" t="s">
        <v>135</v>
      </c>
      <c r="D185" s="35" t="s">
        <v>125</v>
      </c>
      <c r="E185" s="35" t="s">
        <v>61</v>
      </c>
      <c r="F185" s="35" t="s">
        <v>43</v>
      </c>
      <c r="G185" s="36">
        <f>313125-94293</f>
        <v>218832</v>
      </c>
    </row>
    <row r="186" spans="1:7" ht="0.75" customHeight="1" hidden="1" thickBot="1">
      <c r="A186" s="23" t="s">
        <v>55</v>
      </c>
      <c r="B186" s="60">
        <v>130</v>
      </c>
      <c r="C186" s="8" t="s">
        <v>54</v>
      </c>
      <c r="D186" s="8" t="s">
        <v>54</v>
      </c>
      <c r="E186" s="8"/>
      <c r="F186" s="8"/>
      <c r="G186" s="21">
        <f>G187</f>
        <v>0</v>
      </c>
    </row>
    <row r="187" spans="1:7" ht="17.25" hidden="1" thickBot="1">
      <c r="A187" s="9" t="s">
        <v>13</v>
      </c>
      <c r="B187" s="17">
        <v>130</v>
      </c>
      <c r="C187" s="10" t="s">
        <v>54</v>
      </c>
      <c r="D187" s="10" t="s">
        <v>54</v>
      </c>
      <c r="E187" s="10"/>
      <c r="F187" s="10"/>
      <c r="G187" s="19">
        <f>G188</f>
        <v>0</v>
      </c>
    </row>
    <row r="188" spans="1:7" ht="17.25" hidden="1" thickBot="1">
      <c r="A188" s="9" t="s">
        <v>28</v>
      </c>
      <c r="B188" s="17">
        <v>130</v>
      </c>
      <c r="C188" s="10" t="s">
        <v>54</v>
      </c>
      <c r="D188" s="10" t="s">
        <v>54</v>
      </c>
      <c r="E188" s="10"/>
      <c r="F188" s="10">
        <v>300</v>
      </c>
      <c r="G188" s="19">
        <f>G189</f>
        <v>0</v>
      </c>
    </row>
    <row r="189" spans="1:7" ht="50.25" hidden="1" thickBot="1">
      <c r="A189" s="11" t="s">
        <v>44</v>
      </c>
      <c r="B189" s="24">
        <v>130</v>
      </c>
      <c r="C189" s="10" t="s">
        <v>54</v>
      </c>
      <c r="D189" s="10" t="s">
        <v>54</v>
      </c>
      <c r="E189" s="10"/>
      <c r="F189" s="10" t="s">
        <v>42</v>
      </c>
      <c r="G189" s="19">
        <f>G190</f>
        <v>0</v>
      </c>
    </row>
    <row r="190" spans="1:7" ht="50.25" hidden="1" thickBot="1">
      <c r="A190" s="11" t="s">
        <v>45</v>
      </c>
      <c r="B190" s="24">
        <v>130</v>
      </c>
      <c r="C190" s="10" t="s">
        <v>54</v>
      </c>
      <c r="D190" s="10" t="s">
        <v>54</v>
      </c>
      <c r="E190" s="10"/>
      <c r="F190" s="10" t="s">
        <v>43</v>
      </c>
      <c r="G190" s="19"/>
    </row>
    <row r="191" spans="1:8" ht="17.25" thickBot="1">
      <c r="A191" s="12" t="s">
        <v>29</v>
      </c>
      <c r="B191" s="18"/>
      <c r="C191" s="13"/>
      <c r="D191" s="13"/>
      <c r="E191" s="13"/>
      <c r="F191" s="13"/>
      <c r="G191" s="22">
        <f>G8+G26</f>
        <v>38395311.7</v>
      </c>
      <c r="H191" s="25">
        <f>SUM(H8:H185)</f>
        <v>0</v>
      </c>
    </row>
    <row r="193" ht="16.5">
      <c r="G193" s="26">
        <f>G191-'Приложение 7 прогр'!J191</f>
        <v>0</v>
      </c>
    </row>
    <row r="194" ht="16.5">
      <c r="G194" s="70"/>
    </row>
    <row r="195" ht="16.5">
      <c r="G195" s="26"/>
    </row>
  </sheetData>
  <sheetProtection/>
  <mergeCells count="3">
    <mergeCell ref="A3:G3"/>
    <mergeCell ref="C2:G2"/>
    <mergeCell ref="C1:G1"/>
  </mergeCells>
  <printOptions/>
  <pageMargins left="0.7" right="0.7" top="0.75" bottom="0.75" header="0.3" footer="0.3"/>
  <pageSetup fitToHeight="0" fitToWidth="1" horizontalDpi="600" verticalDpi="6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5"/>
  <sheetViews>
    <sheetView view="pageBreakPreview" zoomScaleSheetLayoutView="100" workbookViewId="0" topLeftCell="A1">
      <selection activeCell="F1" sqref="F1:J1"/>
    </sheetView>
  </sheetViews>
  <sheetFormatPr defaultColWidth="9.00390625" defaultRowHeight="15.75"/>
  <cols>
    <col min="1" max="1" width="58.125" style="1" customWidth="1"/>
    <col min="2" max="2" width="6.75390625" style="14" customWidth="1"/>
    <col min="3" max="3" width="7.75390625" style="14" customWidth="1"/>
    <col min="4" max="4" width="6.75390625" style="14" customWidth="1"/>
    <col min="5" max="5" width="7.375" style="14" customWidth="1"/>
    <col min="6" max="7" width="5.50390625" style="1" customWidth="1"/>
    <col min="8" max="8" width="9.875" style="1" customWidth="1"/>
    <col min="9" max="9" width="9.00390625" style="1" customWidth="1"/>
    <col min="10" max="10" width="19.75390625" style="1" customWidth="1"/>
    <col min="11" max="11" width="15.125" style="25" bestFit="1" customWidth="1"/>
    <col min="12" max="16384" width="9.00390625" style="1" customWidth="1"/>
  </cols>
  <sheetData>
    <row r="1" spans="5:10" ht="76.5" customHeight="1">
      <c r="E1" s="1"/>
      <c r="F1" s="102" t="s">
        <v>216</v>
      </c>
      <c r="G1" s="102"/>
      <c r="H1" s="102"/>
      <c r="I1" s="102"/>
      <c r="J1" s="102"/>
    </row>
    <row r="2" spans="5:10" ht="76.5" customHeight="1">
      <c r="E2" s="1"/>
      <c r="F2" s="102" t="s">
        <v>197</v>
      </c>
      <c r="G2" s="102"/>
      <c r="H2" s="102"/>
      <c r="I2" s="102"/>
      <c r="J2" s="102"/>
    </row>
    <row r="3" spans="1:11" ht="73.5" customHeight="1">
      <c r="A3" s="103" t="s">
        <v>195</v>
      </c>
      <c r="B3" s="103"/>
      <c r="C3" s="103"/>
      <c r="D3" s="103"/>
      <c r="E3" s="103"/>
      <c r="F3" s="103"/>
      <c r="G3" s="103"/>
      <c r="H3" s="103"/>
      <c r="I3" s="103"/>
      <c r="J3" s="103"/>
      <c r="K3" s="71"/>
    </row>
    <row r="5" ht="17.25" thickBot="1">
      <c r="J5" s="61" t="s">
        <v>0</v>
      </c>
    </row>
    <row r="6" spans="1:10" ht="17.25" thickBot="1">
      <c r="A6" s="2" t="s">
        <v>1</v>
      </c>
      <c r="B6" s="15" t="s">
        <v>142</v>
      </c>
      <c r="C6" s="15" t="s">
        <v>143</v>
      </c>
      <c r="D6" s="15" t="s">
        <v>144</v>
      </c>
      <c r="E6" s="15" t="s">
        <v>136</v>
      </c>
      <c r="F6" s="3" t="s">
        <v>124</v>
      </c>
      <c r="G6" s="3" t="s">
        <v>137</v>
      </c>
      <c r="H6" s="3" t="s">
        <v>141</v>
      </c>
      <c r="I6" s="3" t="s">
        <v>123</v>
      </c>
      <c r="J6" s="4" t="s">
        <v>114</v>
      </c>
    </row>
    <row r="7" spans="1:10" s="25" customFormat="1" ht="17.25" thickBot="1">
      <c r="A7" s="65">
        <v>1</v>
      </c>
      <c r="B7" s="62"/>
      <c r="C7" s="62"/>
      <c r="D7" s="62"/>
      <c r="E7" s="62">
        <v>2</v>
      </c>
      <c r="F7" s="63">
        <v>3</v>
      </c>
      <c r="G7" s="63">
        <v>4</v>
      </c>
      <c r="H7" s="63">
        <v>5</v>
      </c>
      <c r="I7" s="63">
        <v>6</v>
      </c>
      <c r="J7" s="64">
        <v>7</v>
      </c>
    </row>
    <row r="8" spans="1:10" s="25" customFormat="1" ht="17.25" hidden="1" thickBot="1">
      <c r="A8" s="66" t="s">
        <v>140</v>
      </c>
      <c r="B8" s="67">
        <v>70</v>
      </c>
      <c r="C8" s="68"/>
      <c r="D8" s="68"/>
      <c r="E8" s="62"/>
      <c r="F8" s="63"/>
      <c r="G8" s="63"/>
      <c r="H8" s="63"/>
      <c r="I8" s="63"/>
      <c r="J8" s="64"/>
    </row>
    <row r="9" spans="1:10" s="25" customFormat="1" ht="17.25" thickBot="1">
      <c r="A9" s="2" t="s">
        <v>40</v>
      </c>
      <c r="B9" s="15">
        <v>70</v>
      </c>
      <c r="C9" s="15">
        <v>0</v>
      </c>
      <c r="D9" s="69" t="s">
        <v>126</v>
      </c>
      <c r="E9" s="15">
        <v>112</v>
      </c>
      <c r="F9" s="3"/>
      <c r="G9" s="3"/>
      <c r="H9" s="3"/>
      <c r="I9" s="3"/>
      <c r="J9" s="20">
        <f>J10+J21</f>
        <v>565853</v>
      </c>
    </row>
    <row r="10" spans="1:10" s="25" customFormat="1" ht="17.25" thickBot="1">
      <c r="A10" s="27" t="s">
        <v>2</v>
      </c>
      <c r="B10" s="50">
        <v>70</v>
      </c>
      <c r="C10" s="50">
        <v>0</v>
      </c>
      <c r="D10" s="50" t="s">
        <v>126</v>
      </c>
      <c r="E10" s="50">
        <v>112</v>
      </c>
      <c r="F10" s="28" t="s">
        <v>125</v>
      </c>
      <c r="G10" s="28" t="s">
        <v>126</v>
      </c>
      <c r="H10" s="29"/>
      <c r="I10" s="29"/>
      <c r="J10" s="30">
        <f>J11</f>
        <v>471560</v>
      </c>
    </row>
    <row r="11" spans="1:10" s="25" customFormat="1" ht="49.5">
      <c r="A11" s="31" t="s">
        <v>3</v>
      </c>
      <c r="B11" s="51">
        <v>70</v>
      </c>
      <c r="C11" s="51">
        <v>0</v>
      </c>
      <c r="D11" s="51" t="s">
        <v>126</v>
      </c>
      <c r="E11" s="51">
        <v>112</v>
      </c>
      <c r="F11" s="32" t="s">
        <v>125</v>
      </c>
      <c r="G11" s="32" t="s">
        <v>127</v>
      </c>
      <c r="H11" s="32"/>
      <c r="I11" s="32"/>
      <c r="J11" s="33">
        <f>J12</f>
        <v>471560</v>
      </c>
    </row>
    <row r="12" spans="1:10" s="25" customFormat="1" ht="33">
      <c r="A12" s="34" t="s">
        <v>4</v>
      </c>
      <c r="B12" s="52">
        <v>70</v>
      </c>
      <c r="C12" s="52">
        <v>0</v>
      </c>
      <c r="D12" s="52" t="s">
        <v>126</v>
      </c>
      <c r="E12" s="52">
        <v>112</v>
      </c>
      <c r="F12" s="35" t="s">
        <v>125</v>
      </c>
      <c r="G12" s="35" t="s">
        <v>127</v>
      </c>
      <c r="H12" s="35" t="s">
        <v>145</v>
      </c>
      <c r="I12" s="35"/>
      <c r="J12" s="36">
        <f>J13+J17+J19</f>
        <v>471560</v>
      </c>
    </row>
    <row r="13" spans="1:10" s="25" customFormat="1" ht="66">
      <c r="A13" s="37" t="s">
        <v>95</v>
      </c>
      <c r="B13" s="53">
        <v>70</v>
      </c>
      <c r="C13" s="53">
        <v>0</v>
      </c>
      <c r="D13" s="53" t="s">
        <v>126</v>
      </c>
      <c r="E13" s="52">
        <v>112</v>
      </c>
      <c r="F13" s="35" t="s">
        <v>125</v>
      </c>
      <c r="G13" s="35" t="s">
        <v>127</v>
      </c>
      <c r="H13" s="35" t="s">
        <v>145</v>
      </c>
      <c r="I13" s="35">
        <v>100</v>
      </c>
      <c r="J13" s="36">
        <f>J14</f>
        <v>219150</v>
      </c>
    </row>
    <row r="14" spans="1:10" s="25" customFormat="1" ht="33">
      <c r="A14" s="37" t="s">
        <v>94</v>
      </c>
      <c r="B14" s="53">
        <v>70</v>
      </c>
      <c r="C14" s="53">
        <v>0</v>
      </c>
      <c r="D14" s="53" t="s">
        <v>126</v>
      </c>
      <c r="E14" s="52">
        <v>112</v>
      </c>
      <c r="F14" s="35" t="s">
        <v>125</v>
      </c>
      <c r="G14" s="35" t="s">
        <v>127</v>
      </c>
      <c r="H14" s="35" t="s">
        <v>145</v>
      </c>
      <c r="I14" s="35">
        <v>120</v>
      </c>
      <c r="J14" s="36">
        <v>219150</v>
      </c>
    </row>
    <row r="15" spans="1:10" s="25" customFormat="1" ht="49.5" hidden="1">
      <c r="A15" s="37" t="s">
        <v>93</v>
      </c>
      <c r="B15" s="53">
        <v>70</v>
      </c>
      <c r="C15" s="53">
        <v>0</v>
      </c>
      <c r="D15" s="53" t="s">
        <v>126</v>
      </c>
      <c r="E15" s="53">
        <v>112</v>
      </c>
      <c r="F15" s="35" t="s">
        <v>125</v>
      </c>
      <c r="G15" s="35" t="s">
        <v>127</v>
      </c>
      <c r="H15" s="35" t="s">
        <v>145</v>
      </c>
      <c r="I15" s="35" t="s">
        <v>46</v>
      </c>
      <c r="J15" s="36">
        <v>168320</v>
      </c>
    </row>
    <row r="16" spans="1:10" s="25" customFormat="1" ht="66" hidden="1">
      <c r="A16" s="37" t="s">
        <v>92</v>
      </c>
      <c r="B16" s="53">
        <v>70</v>
      </c>
      <c r="C16" s="53">
        <v>0</v>
      </c>
      <c r="D16" s="53" t="s">
        <v>126</v>
      </c>
      <c r="E16" s="53">
        <v>112</v>
      </c>
      <c r="F16" s="35" t="s">
        <v>125</v>
      </c>
      <c r="G16" s="35" t="s">
        <v>127</v>
      </c>
      <c r="H16" s="35" t="s">
        <v>145</v>
      </c>
      <c r="I16" s="35" t="s">
        <v>91</v>
      </c>
      <c r="J16" s="36">
        <v>50830</v>
      </c>
    </row>
    <row r="17" spans="1:10" s="25" customFormat="1" ht="33">
      <c r="A17" s="34" t="s">
        <v>5</v>
      </c>
      <c r="B17" s="52">
        <v>70</v>
      </c>
      <c r="C17" s="52">
        <v>0</v>
      </c>
      <c r="D17" s="52" t="s">
        <v>126</v>
      </c>
      <c r="E17" s="52">
        <v>112</v>
      </c>
      <c r="F17" s="35" t="s">
        <v>125</v>
      </c>
      <c r="G17" s="35" t="s">
        <v>127</v>
      </c>
      <c r="H17" s="35" t="s">
        <v>145</v>
      </c>
      <c r="I17" s="35">
        <v>200</v>
      </c>
      <c r="J17" s="36">
        <f>J18</f>
        <v>152410</v>
      </c>
    </row>
    <row r="18" spans="1:10" s="25" customFormat="1" ht="33">
      <c r="A18" s="34" t="s">
        <v>6</v>
      </c>
      <c r="B18" s="52">
        <v>70</v>
      </c>
      <c r="C18" s="52">
        <v>0</v>
      </c>
      <c r="D18" s="52" t="s">
        <v>126</v>
      </c>
      <c r="E18" s="52">
        <v>112</v>
      </c>
      <c r="F18" s="35" t="s">
        <v>125</v>
      </c>
      <c r="G18" s="35" t="s">
        <v>127</v>
      </c>
      <c r="H18" s="35" t="s">
        <v>145</v>
      </c>
      <c r="I18" s="35">
        <v>240</v>
      </c>
      <c r="J18" s="36">
        <v>152410</v>
      </c>
    </row>
    <row r="19" spans="1:10" s="25" customFormat="1" ht="16.5">
      <c r="A19" s="34" t="s">
        <v>7</v>
      </c>
      <c r="B19" s="52">
        <v>70</v>
      </c>
      <c r="C19" s="52">
        <v>0</v>
      </c>
      <c r="D19" s="52" t="s">
        <v>126</v>
      </c>
      <c r="E19" s="52">
        <v>112</v>
      </c>
      <c r="F19" s="35" t="s">
        <v>125</v>
      </c>
      <c r="G19" s="35" t="s">
        <v>127</v>
      </c>
      <c r="H19" s="35" t="s">
        <v>145</v>
      </c>
      <c r="I19" s="35">
        <v>800</v>
      </c>
      <c r="J19" s="36">
        <f>J20</f>
        <v>100000</v>
      </c>
    </row>
    <row r="20" spans="1:10" s="25" customFormat="1" ht="17.25" thickBot="1">
      <c r="A20" s="34" t="s">
        <v>208</v>
      </c>
      <c r="B20" s="52">
        <v>70</v>
      </c>
      <c r="C20" s="52">
        <v>0</v>
      </c>
      <c r="D20" s="52" t="s">
        <v>126</v>
      </c>
      <c r="E20" s="52">
        <v>112</v>
      </c>
      <c r="F20" s="35" t="s">
        <v>125</v>
      </c>
      <c r="G20" s="35" t="s">
        <v>127</v>
      </c>
      <c r="H20" s="35" t="s">
        <v>145</v>
      </c>
      <c r="I20" s="35" t="s">
        <v>207</v>
      </c>
      <c r="J20" s="36">
        <v>100000</v>
      </c>
    </row>
    <row r="21" spans="1:10" s="25" customFormat="1" ht="17.25" thickBot="1">
      <c r="A21" s="2" t="s">
        <v>26</v>
      </c>
      <c r="B21" s="15">
        <v>70</v>
      </c>
      <c r="C21" s="15">
        <v>0</v>
      </c>
      <c r="D21" s="15" t="s">
        <v>126</v>
      </c>
      <c r="E21" s="15">
        <v>112</v>
      </c>
      <c r="F21" s="5" t="s">
        <v>135</v>
      </c>
      <c r="G21" s="5" t="s">
        <v>126</v>
      </c>
      <c r="H21" s="5"/>
      <c r="I21" s="5"/>
      <c r="J21" s="20">
        <f>J22</f>
        <v>94293</v>
      </c>
    </row>
    <row r="22" spans="1:10" s="25" customFormat="1" ht="16.5">
      <c r="A22" s="7" t="s">
        <v>27</v>
      </c>
      <c r="B22" s="16">
        <v>70</v>
      </c>
      <c r="C22" s="16">
        <v>0</v>
      </c>
      <c r="D22" s="16" t="s">
        <v>126</v>
      </c>
      <c r="E22" s="16">
        <v>112</v>
      </c>
      <c r="F22" s="8" t="s">
        <v>135</v>
      </c>
      <c r="G22" s="8" t="s">
        <v>125</v>
      </c>
      <c r="H22" s="8"/>
      <c r="I22" s="8"/>
      <c r="J22" s="21">
        <f>J23</f>
        <v>94293</v>
      </c>
    </row>
    <row r="23" spans="1:10" s="25" customFormat="1" ht="16.5">
      <c r="A23" s="9" t="s">
        <v>90</v>
      </c>
      <c r="B23" s="17">
        <v>70</v>
      </c>
      <c r="C23" s="17">
        <v>0</v>
      </c>
      <c r="D23" s="17" t="s">
        <v>126</v>
      </c>
      <c r="E23" s="17">
        <v>112</v>
      </c>
      <c r="F23" s="10" t="s">
        <v>135</v>
      </c>
      <c r="G23" s="10" t="s">
        <v>125</v>
      </c>
      <c r="H23" s="10" t="s">
        <v>146</v>
      </c>
      <c r="I23" s="10"/>
      <c r="J23" s="19">
        <f>J24</f>
        <v>94293</v>
      </c>
    </row>
    <row r="24" spans="1:10" s="25" customFormat="1" ht="16.5">
      <c r="A24" s="9" t="s">
        <v>28</v>
      </c>
      <c r="B24" s="17">
        <v>70</v>
      </c>
      <c r="C24" s="17">
        <v>0</v>
      </c>
      <c r="D24" s="17" t="s">
        <v>126</v>
      </c>
      <c r="E24" s="17">
        <v>112</v>
      </c>
      <c r="F24" s="10" t="s">
        <v>135</v>
      </c>
      <c r="G24" s="10" t="s">
        <v>125</v>
      </c>
      <c r="H24" s="10" t="s">
        <v>146</v>
      </c>
      <c r="I24" s="10">
        <v>300</v>
      </c>
      <c r="J24" s="19">
        <f>J25</f>
        <v>94293</v>
      </c>
    </row>
    <row r="25" spans="1:10" s="25" customFormat="1" ht="49.5">
      <c r="A25" s="9" t="s">
        <v>44</v>
      </c>
      <c r="B25" s="17">
        <v>70</v>
      </c>
      <c r="C25" s="17">
        <v>0</v>
      </c>
      <c r="D25" s="17" t="s">
        <v>126</v>
      </c>
      <c r="E25" s="17">
        <v>112</v>
      </c>
      <c r="F25" s="10" t="s">
        <v>135</v>
      </c>
      <c r="G25" s="10" t="s">
        <v>125</v>
      </c>
      <c r="H25" s="10" t="s">
        <v>146</v>
      </c>
      <c r="I25" s="10" t="s">
        <v>42</v>
      </c>
      <c r="J25" s="19">
        <v>94293</v>
      </c>
    </row>
    <row r="26" spans="1:10" s="25" customFormat="1" ht="0.75" customHeight="1" thickBot="1">
      <c r="A26" s="9" t="s">
        <v>45</v>
      </c>
      <c r="B26" s="17">
        <v>70</v>
      </c>
      <c r="C26" s="17">
        <v>0</v>
      </c>
      <c r="D26" s="17" t="s">
        <v>126</v>
      </c>
      <c r="E26" s="17">
        <v>112</v>
      </c>
      <c r="F26" s="10" t="s">
        <v>135</v>
      </c>
      <c r="G26" s="10" t="s">
        <v>125</v>
      </c>
      <c r="H26" s="10" t="s">
        <v>61</v>
      </c>
      <c r="I26" s="10" t="s">
        <v>43</v>
      </c>
      <c r="J26" s="19">
        <v>94293</v>
      </c>
    </row>
    <row r="27" spans="1:10" s="25" customFormat="1" ht="17.25" thickBot="1">
      <c r="A27" s="2" t="s">
        <v>41</v>
      </c>
      <c r="B27" s="15">
        <v>70</v>
      </c>
      <c r="C27" s="15">
        <v>0</v>
      </c>
      <c r="D27" s="15" t="s">
        <v>126</v>
      </c>
      <c r="E27" s="15">
        <v>130</v>
      </c>
      <c r="F27" s="3"/>
      <c r="G27" s="3"/>
      <c r="H27" s="3"/>
      <c r="I27" s="3"/>
      <c r="J27" s="20">
        <f>J28+J56+J86+J180</f>
        <v>37829458.7</v>
      </c>
    </row>
    <row r="28" spans="1:10" s="25" customFormat="1" ht="17.25" thickBot="1">
      <c r="A28" s="2" t="s">
        <v>2</v>
      </c>
      <c r="B28" s="15">
        <v>70</v>
      </c>
      <c r="C28" s="15">
        <v>0</v>
      </c>
      <c r="D28" s="15" t="s">
        <v>126</v>
      </c>
      <c r="E28" s="15">
        <v>130</v>
      </c>
      <c r="F28" s="5" t="s">
        <v>125</v>
      </c>
      <c r="G28" s="5" t="s">
        <v>126</v>
      </c>
      <c r="H28" s="6"/>
      <c r="I28" s="6"/>
      <c r="J28" s="20">
        <f>J29+J33+J37</f>
        <v>1349947</v>
      </c>
    </row>
    <row r="29" spans="1:10" s="25" customFormat="1" ht="49.5">
      <c r="A29" s="38" t="s">
        <v>8</v>
      </c>
      <c r="B29" s="54">
        <v>70</v>
      </c>
      <c r="C29" s="54">
        <v>0</v>
      </c>
      <c r="D29" s="54" t="s">
        <v>126</v>
      </c>
      <c r="E29" s="54">
        <v>130</v>
      </c>
      <c r="F29" s="39" t="s">
        <v>125</v>
      </c>
      <c r="G29" s="39" t="s">
        <v>138</v>
      </c>
      <c r="H29" s="39"/>
      <c r="I29" s="39"/>
      <c r="J29" s="40">
        <f>J30</f>
        <v>43547</v>
      </c>
    </row>
    <row r="30" spans="1:10" s="25" customFormat="1" ht="16.5">
      <c r="A30" s="34" t="s">
        <v>9</v>
      </c>
      <c r="B30" s="52">
        <v>70</v>
      </c>
      <c r="C30" s="52">
        <v>0</v>
      </c>
      <c r="D30" s="52" t="s">
        <v>126</v>
      </c>
      <c r="E30" s="52">
        <v>130</v>
      </c>
      <c r="F30" s="35" t="s">
        <v>125</v>
      </c>
      <c r="G30" s="35" t="s">
        <v>138</v>
      </c>
      <c r="H30" s="35" t="s">
        <v>147</v>
      </c>
      <c r="I30" s="35"/>
      <c r="J30" s="36">
        <f>J31</f>
        <v>43547</v>
      </c>
    </row>
    <row r="31" spans="1:10" s="25" customFormat="1" ht="16.5">
      <c r="A31" s="34" t="s">
        <v>10</v>
      </c>
      <c r="B31" s="52">
        <v>70</v>
      </c>
      <c r="C31" s="52">
        <v>0</v>
      </c>
      <c r="D31" s="52" t="s">
        <v>126</v>
      </c>
      <c r="E31" s="52">
        <v>130</v>
      </c>
      <c r="F31" s="35" t="s">
        <v>125</v>
      </c>
      <c r="G31" s="35" t="s">
        <v>138</v>
      </c>
      <c r="H31" s="35" t="s">
        <v>147</v>
      </c>
      <c r="I31" s="35">
        <v>500</v>
      </c>
      <c r="J31" s="36">
        <f>J32</f>
        <v>43547</v>
      </c>
    </row>
    <row r="32" spans="1:10" s="25" customFormat="1" ht="16.5">
      <c r="A32" s="34" t="s">
        <v>11</v>
      </c>
      <c r="B32" s="52">
        <v>70</v>
      </c>
      <c r="C32" s="52">
        <v>0</v>
      </c>
      <c r="D32" s="52" t="s">
        <v>126</v>
      </c>
      <c r="E32" s="52">
        <v>130</v>
      </c>
      <c r="F32" s="35" t="s">
        <v>125</v>
      </c>
      <c r="G32" s="35" t="s">
        <v>138</v>
      </c>
      <c r="H32" s="35" t="s">
        <v>147</v>
      </c>
      <c r="I32" s="35">
        <v>540</v>
      </c>
      <c r="J32" s="36">
        <v>43547</v>
      </c>
    </row>
    <row r="33" spans="1:10" s="25" customFormat="1" ht="16.5">
      <c r="A33" s="38" t="s">
        <v>12</v>
      </c>
      <c r="B33" s="54">
        <v>70</v>
      </c>
      <c r="C33" s="54">
        <v>0</v>
      </c>
      <c r="D33" s="54" t="s">
        <v>126</v>
      </c>
      <c r="E33" s="54">
        <v>130</v>
      </c>
      <c r="F33" s="39" t="s">
        <v>125</v>
      </c>
      <c r="G33" s="39" t="s">
        <v>128</v>
      </c>
      <c r="H33" s="39"/>
      <c r="I33" s="39"/>
      <c r="J33" s="40">
        <f>J34</f>
        <v>300000</v>
      </c>
    </row>
    <row r="34" spans="1:10" s="25" customFormat="1" ht="16.5">
      <c r="A34" s="34" t="s">
        <v>13</v>
      </c>
      <c r="B34" s="52">
        <v>70</v>
      </c>
      <c r="C34" s="52">
        <v>0</v>
      </c>
      <c r="D34" s="52" t="s">
        <v>126</v>
      </c>
      <c r="E34" s="52">
        <v>130</v>
      </c>
      <c r="F34" s="35" t="s">
        <v>125</v>
      </c>
      <c r="G34" s="35" t="s">
        <v>128</v>
      </c>
      <c r="H34" s="35" t="s">
        <v>148</v>
      </c>
      <c r="I34" s="35"/>
      <c r="J34" s="36">
        <f>J35</f>
        <v>300000</v>
      </c>
    </row>
    <row r="35" spans="1:10" s="25" customFormat="1" ht="16.5">
      <c r="A35" s="34" t="s">
        <v>7</v>
      </c>
      <c r="B35" s="52">
        <v>70</v>
      </c>
      <c r="C35" s="52">
        <v>0</v>
      </c>
      <c r="D35" s="52" t="s">
        <v>126</v>
      </c>
      <c r="E35" s="52">
        <v>130</v>
      </c>
      <c r="F35" s="35" t="s">
        <v>125</v>
      </c>
      <c r="G35" s="35" t="s">
        <v>128</v>
      </c>
      <c r="H35" s="35" t="s">
        <v>148</v>
      </c>
      <c r="I35" s="35">
        <v>800</v>
      </c>
      <c r="J35" s="36">
        <f>J36</f>
        <v>300000</v>
      </c>
    </row>
    <row r="36" spans="1:10" s="25" customFormat="1" ht="16.5">
      <c r="A36" s="34" t="s">
        <v>14</v>
      </c>
      <c r="B36" s="52">
        <v>70</v>
      </c>
      <c r="C36" s="52">
        <v>0</v>
      </c>
      <c r="D36" s="52" t="s">
        <v>126</v>
      </c>
      <c r="E36" s="52">
        <v>130</v>
      </c>
      <c r="F36" s="35" t="s">
        <v>125</v>
      </c>
      <c r="G36" s="35" t="s">
        <v>128</v>
      </c>
      <c r="H36" s="35" t="s">
        <v>148</v>
      </c>
      <c r="I36" s="35">
        <v>870</v>
      </c>
      <c r="J36" s="36">
        <v>300000</v>
      </c>
    </row>
    <row r="37" spans="1:10" s="25" customFormat="1" ht="16.5">
      <c r="A37" s="38" t="s">
        <v>15</v>
      </c>
      <c r="B37" s="54">
        <v>70</v>
      </c>
      <c r="C37" s="54">
        <v>0</v>
      </c>
      <c r="D37" s="54" t="s">
        <v>126</v>
      </c>
      <c r="E37" s="54">
        <v>130</v>
      </c>
      <c r="F37" s="39" t="s">
        <v>125</v>
      </c>
      <c r="G37" s="39" t="s">
        <v>129</v>
      </c>
      <c r="H37" s="39"/>
      <c r="I37" s="39"/>
      <c r="J37" s="40">
        <f>J45+J52+J38+J49</f>
        <v>1006400</v>
      </c>
    </row>
    <row r="38" spans="1:10" s="25" customFormat="1" ht="33">
      <c r="A38" s="34" t="s">
        <v>58</v>
      </c>
      <c r="B38" s="52">
        <v>70</v>
      </c>
      <c r="C38" s="52">
        <v>0</v>
      </c>
      <c r="D38" s="52" t="s">
        <v>126</v>
      </c>
      <c r="E38" s="52">
        <v>130</v>
      </c>
      <c r="F38" s="35" t="s">
        <v>125</v>
      </c>
      <c r="G38" s="35" t="s">
        <v>129</v>
      </c>
      <c r="H38" s="35" t="s">
        <v>149</v>
      </c>
      <c r="I38" s="35"/>
      <c r="J38" s="36">
        <f>J39+J42</f>
        <v>991200</v>
      </c>
    </row>
    <row r="39" spans="1:10" s="25" customFormat="1" ht="33">
      <c r="A39" s="34" t="s">
        <v>5</v>
      </c>
      <c r="B39" s="52">
        <v>70</v>
      </c>
      <c r="C39" s="52">
        <v>0</v>
      </c>
      <c r="D39" s="52" t="s">
        <v>126</v>
      </c>
      <c r="E39" s="52">
        <v>130</v>
      </c>
      <c r="F39" s="35" t="s">
        <v>125</v>
      </c>
      <c r="G39" s="35" t="s">
        <v>129</v>
      </c>
      <c r="H39" s="35" t="s">
        <v>149</v>
      </c>
      <c r="I39" s="35" t="s">
        <v>33</v>
      </c>
      <c r="J39" s="36">
        <f>J40</f>
        <v>984200</v>
      </c>
    </row>
    <row r="40" spans="1:10" s="25" customFormat="1" ht="33">
      <c r="A40" s="34" t="s">
        <v>6</v>
      </c>
      <c r="B40" s="52">
        <v>70</v>
      </c>
      <c r="C40" s="52">
        <v>0</v>
      </c>
      <c r="D40" s="52" t="s">
        <v>126</v>
      </c>
      <c r="E40" s="52">
        <v>130</v>
      </c>
      <c r="F40" s="35" t="s">
        <v>125</v>
      </c>
      <c r="G40" s="35" t="s">
        <v>129</v>
      </c>
      <c r="H40" s="35" t="s">
        <v>149</v>
      </c>
      <c r="I40" s="35">
        <v>240</v>
      </c>
      <c r="J40" s="36">
        <f>810000+170000+4200</f>
        <v>984200</v>
      </c>
    </row>
    <row r="41" spans="1:10" s="25" customFormat="1" ht="49.5" hidden="1">
      <c r="A41" s="37" t="s">
        <v>47</v>
      </c>
      <c r="B41" s="53">
        <v>70</v>
      </c>
      <c r="C41" s="53">
        <v>0</v>
      </c>
      <c r="D41" s="53" t="s">
        <v>126</v>
      </c>
      <c r="E41" s="53">
        <v>130</v>
      </c>
      <c r="F41" s="35" t="s">
        <v>125</v>
      </c>
      <c r="G41" s="35" t="s">
        <v>129</v>
      </c>
      <c r="H41" s="35" t="s">
        <v>149</v>
      </c>
      <c r="I41" s="35" t="s">
        <v>48</v>
      </c>
      <c r="J41" s="36">
        <v>810000</v>
      </c>
    </row>
    <row r="42" spans="1:10" s="25" customFormat="1" ht="16.5">
      <c r="A42" s="34" t="s">
        <v>7</v>
      </c>
      <c r="B42" s="52">
        <v>70</v>
      </c>
      <c r="C42" s="52">
        <v>0</v>
      </c>
      <c r="D42" s="52" t="s">
        <v>126</v>
      </c>
      <c r="E42" s="52">
        <v>130</v>
      </c>
      <c r="F42" s="35" t="s">
        <v>125</v>
      </c>
      <c r="G42" s="35" t="s">
        <v>129</v>
      </c>
      <c r="H42" s="35" t="s">
        <v>149</v>
      </c>
      <c r="I42" s="35">
        <v>800</v>
      </c>
      <c r="J42" s="36">
        <f>J44</f>
        <v>7000</v>
      </c>
    </row>
    <row r="43" spans="1:10" s="25" customFormat="1" ht="16.5">
      <c r="A43" s="34" t="s">
        <v>139</v>
      </c>
      <c r="B43" s="52">
        <v>70</v>
      </c>
      <c r="C43" s="52">
        <v>0</v>
      </c>
      <c r="D43" s="52" t="s">
        <v>126</v>
      </c>
      <c r="E43" s="52">
        <v>130</v>
      </c>
      <c r="F43" s="35" t="s">
        <v>125</v>
      </c>
      <c r="G43" s="35" t="s">
        <v>129</v>
      </c>
      <c r="H43" s="35" t="s">
        <v>149</v>
      </c>
      <c r="I43" s="35" t="s">
        <v>110</v>
      </c>
      <c r="J43" s="36">
        <v>7000</v>
      </c>
    </row>
    <row r="44" spans="1:10" s="25" customFormat="1" ht="16.5" hidden="1">
      <c r="A44" s="34" t="s">
        <v>109</v>
      </c>
      <c r="B44" s="52">
        <v>70</v>
      </c>
      <c r="C44" s="52">
        <v>0</v>
      </c>
      <c r="D44" s="52" t="s">
        <v>126</v>
      </c>
      <c r="E44" s="52">
        <v>130</v>
      </c>
      <c r="F44" s="35" t="s">
        <v>125</v>
      </c>
      <c r="G44" s="35" t="s">
        <v>129</v>
      </c>
      <c r="H44" s="35" t="s">
        <v>57</v>
      </c>
      <c r="I44" s="35" t="s">
        <v>108</v>
      </c>
      <c r="J44" s="36">
        <v>7000</v>
      </c>
    </row>
    <row r="45" spans="1:10" s="25" customFormat="1" ht="33">
      <c r="A45" s="34" t="s">
        <v>81</v>
      </c>
      <c r="B45" s="52">
        <v>70</v>
      </c>
      <c r="C45" s="52">
        <v>0</v>
      </c>
      <c r="D45" s="52" t="s">
        <v>126</v>
      </c>
      <c r="E45" s="52">
        <v>130</v>
      </c>
      <c r="F45" s="35" t="s">
        <v>125</v>
      </c>
      <c r="G45" s="35" t="s">
        <v>129</v>
      </c>
      <c r="H45" s="35" t="s">
        <v>150</v>
      </c>
      <c r="I45" s="35"/>
      <c r="J45" s="36">
        <f>J47</f>
        <v>15000</v>
      </c>
    </row>
    <row r="46" spans="1:10" s="25" customFormat="1" ht="33">
      <c r="A46" s="34" t="s">
        <v>5</v>
      </c>
      <c r="B46" s="52">
        <v>70</v>
      </c>
      <c r="C46" s="52">
        <v>0</v>
      </c>
      <c r="D46" s="52" t="s">
        <v>126</v>
      </c>
      <c r="E46" s="52">
        <v>130</v>
      </c>
      <c r="F46" s="35" t="s">
        <v>125</v>
      </c>
      <c r="G46" s="35" t="s">
        <v>129</v>
      </c>
      <c r="H46" s="35" t="s">
        <v>150</v>
      </c>
      <c r="I46" s="35" t="s">
        <v>33</v>
      </c>
      <c r="J46" s="36">
        <f>J47</f>
        <v>15000</v>
      </c>
    </row>
    <row r="47" spans="1:10" s="25" customFormat="1" ht="33">
      <c r="A47" s="34" t="s">
        <v>6</v>
      </c>
      <c r="B47" s="52">
        <v>70</v>
      </c>
      <c r="C47" s="52">
        <v>0</v>
      </c>
      <c r="D47" s="52" t="s">
        <v>126</v>
      </c>
      <c r="E47" s="52">
        <v>130</v>
      </c>
      <c r="F47" s="35" t="s">
        <v>125</v>
      </c>
      <c r="G47" s="35" t="s">
        <v>129</v>
      </c>
      <c r="H47" s="35" t="s">
        <v>150</v>
      </c>
      <c r="I47" s="35">
        <v>240</v>
      </c>
      <c r="J47" s="36">
        <v>15000</v>
      </c>
    </row>
    <row r="48" spans="1:10" s="25" customFormat="1" ht="49.5" hidden="1">
      <c r="A48" s="37" t="s">
        <v>47</v>
      </c>
      <c r="B48" s="53">
        <v>70</v>
      </c>
      <c r="C48" s="53">
        <v>0</v>
      </c>
      <c r="D48" s="53" t="s">
        <v>126</v>
      </c>
      <c r="E48" s="53">
        <v>130</v>
      </c>
      <c r="F48" s="35" t="s">
        <v>125</v>
      </c>
      <c r="G48" s="35" t="s">
        <v>129</v>
      </c>
      <c r="H48" s="35" t="s">
        <v>59</v>
      </c>
      <c r="I48" s="35" t="s">
        <v>48</v>
      </c>
      <c r="J48" s="36">
        <v>15000</v>
      </c>
    </row>
    <row r="49" spans="1:10" s="25" customFormat="1" ht="16.5" hidden="1">
      <c r="A49" s="34" t="s">
        <v>13</v>
      </c>
      <c r="B49" s="52">
        <v>70</v>
      </c>
      <c r="C49" s="52">
        <v>0</v>
      </c>
      <c r="D49" s="52" t="s">
        <v>126</v>
      </c>
      <c r="E49" s="52">
        <v>130</v>
      </c>
      <c r="F49" s="35" t="s">
        <v>125</v>
      </c>
      <c r="G49" s="35" t="s">
        <v>129</v>
      </c>
      <c r="H49" s="35" t="s">
        <v>56</v>
      </c>
      <c r="I49" s="35"/>
      <c r="J49" s="36">
        <f>J50</f>
        <v>0</v>
      </c>
    </row>
    <row r="50" spans="1:10" s="25" customFormat="1" ht="16.5" hidden="1">
      <c r="A50" s="34" t="s">
        <v>7</v>
      </c>
      <c r="B50" s="52">
        <v>70</v>
      </c>
      <c r="C50" s="52">
        <v>0</v>
      </c>
      <c r="D50" s="52" t="s">
        <v>126</v>
      </c>
      <c r="E50" s="52">
        <v>130</v>
      </c>
      <c r="F50" s="35" t="s">
        <v>125</v>
      </c>
      <c r="G50" s="35" t="s">
        <v>129</v>
      </c>
      <c r="H50" s="35" t="s">
        <v>56</v>
      </c>
      <c r="I50" s="35">
        <v>800</v>
      </c>
      <c r="J50" s="36">
        <f>J51</f>
        <v>0</v>
      </c>
    </row>
    <row r="51" spans="1:10" s="25" customFormat="1" ht="49.5" hidden="1">
      <c r="A51" s="34" t="s">
        <v>18</v>
      </c>
      <c r="B51" s="52">
        <v>70</v>
      </c>
      <c r="C51" s="52">
        <v>0</v>
      </c>
      <c r="D51" s="52" t="s">
        <v>126</v>
      </c>
      <c r="E51" s="52">
        <v>130</v>
      </c>
      <c r="F51" s="35" t="s">
        <v>125</v>
      </c>
      <c r="G51" s="35" t="s">
        <v>129</v>
      </c>
      <c r="H51" s="35" t="s">
        <v>56</v>
      </c>
      <c r="I51" s="35">
        <v>810</v>
      </c>
      <c r="J51" s="36"/>
    </row>
    <row r="52" spans="1:10" s="25" customFormat="1" ht="49.5">
      <c r="A52" s="34" t="s">
        <v>16</v>
      </c>
      <c r="B52" s="52">
        <v>70</v>
      </c>
      <c r="C52" s="52">
        <v>0</v>
      </c>
      <c r="D52" s="52" t="s">
        <v>126</v>
      </c>
      <c r="E52" s="52">
        <v>130</v>
      </c>
      <c r="F52" s="35" t="s">
        <v>125</v>
      </c>
      <c r="G52" s="35" t="s">
        <v>129</v>
      </c>
      <c r="H52" s="35" t="s">
        <v>151</v>
      </c>
      <c r="I52" s="35"/>
      <c r="J52" s="36">
        <f>J53</f>
        <v>200</v>
      </c>
    </row>
    <row r="53" spans="1:10" s="25" customFormat="1" ht="33">
      <c r="A53" s="34" t="s">
        <v>5</v>
      </c>
      <c r="B53" s="52">
        <v>70</v>
      </c>
      <c r="C53" s="52">
        <v>0</v>
      </c>
      <c r="D53" s="52" t="s">
        <v>126</v>
      </c>
      <c r="E53" s="52">
        <v>130</v>
      </c>
      <c r="F53" s="35" t="s">
        <v>125</v>
      </c>
      <c r="G53" s="35" t="s">
        <v>129</v>
      </c>
      <c r="H53" s="35" t="s">
        <v>151</v>
      </c>
      <c r="I53" s="35" t="s">
        <v>33</v>
      </c>
      <c r="J53" s="41">
        <f>J54</f>
        <v>200</v>
      </c>
    </row>
    <row r="54" spans="1:10" s="25" customFormat="1" ht="33.75" thickBot="1">
      <c r="A54" s="42" t="s">
        <v>6</v>
      </c>
      <c r="B54" s="55">
        <v>70</v>
      </c>
      <c r="C54" s="55">
        <v>0</v>
      </c>
      <c r="D54" s="55" t="s">
        <v>126</v>
      </c>
      <c r="E54" s="55">
        <v>130</v>
      </c>
      <c r="F54" s="43" t="s">
        <v>125</v>
      </c>
      <c r="G54" s="43" t="s">
        <v>129</v>
      </c>
      <c r="H54" s="35" t="s">
        <v>151</v>
      </c>
      <c r="I54" s="43" t="s">
        <v>34</v>
      </c>
      <c r="J54" s="44">
        <v>200</v>
      </c>
    </row>
    <row r="55" spans="1:10" s="25" customFormat="1" ht="33.75" hidden="1" thickBot="1">
      <c r="A55" s="37" t="s">
        <v>49</v>
      </c>
      <c r="B55" s="56">
        <v>70</v>
      </c>
      <c r="C55" s="56">
        <v>0</v>
      </c>
      <c r="D55" s="56" t="s">
        <v>126</v>
      </c>
      <c r="E55" s="56">
        <v>130</v>
      </c>
      <c r="F55" s="43" t="s">
        <v>125</v>
      </c>
      <c r="G55" s="43" t="s">
        <v>129</v>
      </c>
      <c r="H55" s="35" t="s">
        <v>60</v>
      </c>
      <c r="I55" s="43" t="s">
        <v>48</v>
      </c>
      <c r="J55" s="44">
        <v>200</v>
      </c>
    </row>
    <row r="56" spans="1:10" s="25" customFormat="1" ht="17.25" thickBot="1">
      <c r="A56" s="27" t="s">
        <v>17</v>
      </c>
      <c r="B56" s="50">
        <v>70</v>
      </c>
      <c r="C56" s="50">
        <v>0</v>
      </c>
      <c r="D56" s="50" t="s">
        <v>126</v>
      </c>
      <c r="E56" s="50">
        <v>130</v>
      </c>
      <c r="F56" s="28" t="s">
        <v>130</v>
      </c>
      <c r="G56" s="28" t="s">
        <v>126</v>
      </c>
      <c r="H56" s="28"/>
      <c r="I56" s="28"/>
      <c r="J56" s="30">
        <f>J57+J61</f>
        <v>19633261.7</v>
      </c>
    </row>
    <row r="57" spans="1:10" s="25" customFormat="1" ht="16.5">
      <c r="A57" s="49" t="s">
        <v>118</v>
      </c>
      <c r="B57" s="59">
        <v>70</v>
      </c>
      <c r="C57" s="59">
        <v>0</v>
      </c>
      <c r="D57" s="59" t="s">
        <v>126</v>
      </c>
      <c r="E57" s="59">
        <v>130</v>
      </c>
      <c r="F57" s="39" t="s">
        <v>130</v>
      </c>
      <c r="G57" s="39" t="s">
        <v>131</v>
      </c>
      <c r="H57" s="39"/>
      <c r="I57" s="39"/>
      <c r="J57" s="40">
        <f>J58</f>
        <v>451500</v>
      </c>
    </row>
    <row r="58" spans="1:10" s="25" customFormat="1" ht="66">
      <c r="A58" s="37" t="s">
        <v>119</v>
      </c>
      <c r="B58" s="53">
        <v>70</v>
      </c>
      <c r="C58" s="53">
        <v>0</v>
      </c>
      <c r="D58" s="53" t="s">
        <v>126</v>
      </c>
      <c r="E58" s="52">
        <v>130</v>
      </c>
      <c r="F58" s="35" t="s">
        <v>130</v>
      </c>
      <c r="G58" s="35" t="s">
        <v>131</v>
      </c>
      <c r="H58" s="35" t="s">
        <v>152</v>
      </c>
      <c r="I58" s="35"/>
      <c r="J58" s="36">
        <f>J59</f>
        <v>451500</v>
      </c>
    </row>
    <row r="59" spans="1:10" s="25" customFormat="1" ht="16.5">
      <c r="A59" s="34" t="s">
        <v>7</v>
      </c>
      <c r="B59" s="52">
        <v>70</v>
      </c>
      <c r="C59" s="52">
        <v>0</v>
      </c>
      <c r="D59" s="52" t="s">
        <v>126</v>
      </c>
      <c r="E59" s="52">
        <v>130</v>
      </c>
      <c r="F59" s="35" t="s">
        <v>130</v>
      </c>
      <c r="G59" s="35" t="s">
        <v>131</v>
      </c>
      <c r="H59" s="35" t="s">
        <v>152</v>
      </c>
      <c r="I59" s="35" t="s">
        <v>50</v>
      </c>
      <c r="J59" s="36">
        <f>J60</f>
        <v>451500</v>
      </c>
    </row>
    <row r="60" spans="1:10" s="25" customFormat="1" ht="49.5">
      <c r="A60" s="34" t="s">
        <v>18</v>
      </c>
      <c r="B60" s="52">
        <v>70</v>
      </c>
      <c r="C60" s="52">
        <v>0</v>
      </c>
      <c r="D60" s="52" t="s">
        <v>126</v>
      </c>
      <c r="E60" s="52">
        <v>130</v>
      </c>
      <c r="F60" s="35" t="s">
        <v>130</v>
      </c>
      <c r="G60" s="35" t="s">
        <v>131</v>
      </c>
      <c r="H60" s="35" t="s">
        <v>152</v>
      </c>
      <c r="I60" s="35" t="s">
        <v>120</v>
      </c>
      <c r="J60" s="36">
        <v>451500</v>
      </c>
    </row>
    <row r="61" spans="1:10" s="25" customFormat="1" ht="16.5">
      <c r="A61" s="49" t="s">
        <v>19</v>
      </c>
      <c r="B61" s="59">
        <v>70</v>
      </c>
      <c r="C61" s="59">
        <v>0</v>
      </c>
      <c r="D61" s="59" t="s">
        <v>126</v>
      </c>
      <c r="E61" s="59">
        <v>130</v>
      </c>
      <c r="F61" s="39" t="s">
        <v>130</v>
      </c>
      <c r="G61" s="39" t="s">
        <v>132</v>
      </c>
      <c r="H61" s="39"/>
      <c r="I61" s="39"/>
      <c r="J61" s="40">
        <f>J62+J70+J79+J66+J83</f>
        <v>19181761.7</v>
      </c>
    </row>
    <row r="62" spans="1:10" s="25" customFormat="1" ht="49.5">
      <c r="A62" s="34" t="s">
        <v>117</v>
      </c>
      <c r="B62" s="52">
        <v>70</v>
      </c>
      <c r="C62" s="52">
        <v>0</v>
      </c>
      <c r="D62" s="52" t="s">
        <v>126</v>
      </c>
      <c r="E62" s="52">
        <v>130</v>
      </c>
      <c r="F62" s="35" t="s">
        <v>130</v>
      </c>
      <c r="G62" s="35" t="s">
        <v>132</v>
      </c>
      <c r="H62" s="35" t="s">
        <v>153</v>
      </c>
      <c r="I62" s="35"/>
      <c r="J62" s="36">
        <f>J63</f>
        <v>1192632</v>
      </c>
    </row>
    <row r="63" spans="1:10" s="25" customFormat="1" ht="49.5">
      <c r="A63" s="34" t="s">
        <v>53</v>
      </c>
      <c r="B63" s="52">
        <v>70</v>
      </c>
      <c r="C63" s="52">
        <v>0</v>
      </c>
      <c r="D63" s="52" t="s">
        <v>126</v>
      </c>
      <c r="E63" s="52">
        <v>130</v>
      </c>
      <c r="F63" s="35" t="s">
        <v>130</v>
      </c>
      <c r="G63" s="35" t="s">
        <v>132</v>
      </c>
      <c r="H63" s="35" t="s">
        <v>153</v>
      </c>
      <c r="I63" s="35" t="s">
        <v>51</v>
      </c>
      <c r="J63" s="36">
        <f>J64</f>
        <v>1192632</v>
      </c>
    </row>
    <row r="64" spans="1:10" s="25" customFormat="1" ht="16.5">
      <c r="A64" s="34" t="s">
        <v>99</v>
      </c>
      <c r="B64" s="52">
        <v>70</v>
      </c>
      <c r="C64" s="52">
        <v>0</v>
      </c>
      <c r="D64" s="52" t="s">
        <v>126</v>
      </c>
      <c r="E64" s="52">
        <v>130</v>
      </c>
      <c r="F64" s="35" t="s">
        <v>130</v>
      </c>
      <c r="G64" s="35" t="s">
        <v>132</v>
      </c>
      <c r="H64" s="35" t="s">
        <v>153</v>
      </c>
      <c r="I64" s="35" t="s">
        <v>96</v>
      </c>
      <c r="J64" s="36">
        <v>1192632</v>
      </c>
    </row>
    <row r="65" spans="1:10" s="25" customFormat="1" ht="49.5" hidden="1">
      <c r="A65" s="34" t="s">
        <v>86</v>
      </c>
      <c r="B65" s="52">
        <v>70</v>
      </c>
      <c r="C65" s="52">
        <v>0</v>
      </c>
      <c r="D65" s="52" t="s">
        <v>126</v>
      </c>
      <c r="E65" s="52">
        <v>130</v>
      </c>
      <c r="F65" s="35" t="s">
        <v>130</v>
      </c>
      <c r="G65" s="35" t="s">
        <v>132</v>
      </c>
      <c r="H65" s="35" t="s">
        <v>116</v>
      </c>
      <c r="I65" s="35" t="s">
        <v>52</v>
      </c>
      <c r="J65" s="36">
        <v>1192632</v>
      </c>
    </row>
    <row r="66" spans="1:10" s="25" customFormat="1" ht="49.5" hidden="1">
      <c r="A66" s="34" t="s">
        <v>106</v>
      </c>
      <c r="B66" s="52">
        <v>70</v>
      </c>
      <c r="C66" s="52">
        <v>0</v>
      </c>
      <c r="D66" s="52" t="s">
        <v>126</v>
      </c>
      <c r="E66" s="52">
        <v>130</v>
      </c>
      <c r="F66" s="35" t="s">
        <v>130</v>
      </c>
      <c r="G66" s="35" t="s">
        <v>132</v>
      </c>
      <c r="H66" s="35" t="s">
        <v>154</v>
      </c>
      <c r="I66" s="35"/>
      <c r="J66" s="36">
        <f>J67</f>
        <v>0</v>
      </c>
    </row>
    <row r="67" spans="1:10" s="25" customFormat="1" ht="33" hidden="1">
      <c r="A67" s="34" t="s">
        <v>5</v>
      </c>
      <c r="B67" s="52">
        <v>70</v>
      </c>
      <c r="C67" s="52">
        <v>0</v>
      </c>
      <c r="D67" s="52" t="s">
        <v>126</v>
      </c>
      <c r="E67" s="52">
        <v>130</v>
      </c>
      <c r="F67" s="35" t="s">
        <v>130</v>
      </c>
      <c r="G67" s="35" t="s">
        <v>132</v>
      </c>
      <c r="H67" s="35" t="s">
        <v>154</v>
      </c>
      <c r="I67" s="35">
        <v>200</v>
      </c>
      <c r="J67" s="36">
        <f>J68</f>
        <v>0</v>
      </c>
    </row>
    <row r="68" spans="1:10" s="25" customFormat="1" ht="33" hidden="1">
      <c r="A68" s="34" t="s">
        <v>6</v>
      </c>
      <c r="B68" s="52">
        <v>70</v>
      </c>
      <c r="C68" s="52">
        <v>0</v>
      </c>
      <c r="D68" s="52" t="s">
        <v>126</v>
      </c>
      <c r="E68" s="52">
        <v>130</v>
      </c>
      <c r="F68" s="35" t="s">
        <v>130</v>
      </c>
      <c r="G68" s="35" t="s">
        <v>132</v>
      </c>
      <c r="H68" s="35" t="s">
        <v>154</v>
      </c>
      <c r="I68" s="35">
        <v>240</v>
      </c>
      <c r="J68" s="36">
        <v>0</v>
      </c>
    </row>
    <row r="69" spans="1:10" s="25" customFormat="1" ht="33" hidden="1">
      <c r="A69" s="37" t="s">
        <v>49</v>
      </c>
      <c r="B69" s="53">
        <v>70</v>
      </c>
      <c r="C69" s="53">
        <v>0</v>
      </c>
      <c r="D69" s="53" t="s">
        <v>126</v>
      </c>
      <c r="E69" s="53">
        <v>130</v>
      </c>
      <c r="F69" s="35" t="s">
        <v>130</v>
      </c>
      <c r="G69" s="35" t="s">
        <v>132</v>
      </c>
      <c r="H69" s="35" t="s">
        <v>101</v>
      </c>
      <c r="I69" s="35" t="s">
        <v>48</v>
      </c>
      <c r="J69" s="36">
        <v>781028</v>
      </c>
    </row>
    <row r="70" spans="1:10" s="25" customFormat="1" ht="49.5">
      <c r="A70" s="34" t="s">
        <v>68</v>
      </c>
      <c r="B70" s="52">
        <v>70</v>
      </c>
      <c r="C70" s="52">
        <v>0</v>
      </c>
      <c r="D70" s="52" t="s">
        <v>126</v>
      </c>
      <c r="E70" s="52">
        <v>130</v>
      </c>
      <c r="F70" s="35" t="s">
        <v>130</v>
      </c>
      <c r="G70" s="35" t="s">
        <v>132</v>
      </c>
      <c r="H70" s="35" t="s">
        <v>155</v>
      </c>
      <c r="I70" s="35"/>
      <c r="J70" s="36">
        <f>J71+J74</f>
        <v>16309962.7</v>
      </c>
    </row>
    <row r="71" spans="1:10" s="25" customFormat="1" ht="33">
      <c r="A71" s="34" t="s">
        <v>5</v>
      </c>
      <c r="B71" s="52">
        <v>70</v>
      </c>
      <c r="C71" s="52">
        <v>0</v>
      </c>
      <c r="D71" s="52" t="s">
        <v>126</v>
      </c>
      <c r="E71" s="52">
        <v>130</v>
      </c>
      <c r="F71" s="35" t="s">
        <v>130</v>
      </c>
      <c r="G71" s="35" t="s">
        <v>132</v>
      </c>
      <c r="H71" s="35" t="s">
        <v>155</v>
      </c>
      <c r="I71" s="35">
        <v>200</v>
      </c>
      <c r="J71" s="36">
        <f>J72</f>
        <v>10309962.7</v>
      </c>
    </row>
    <row r="72" spans="1:10" s="25" customFormat="1" ht="33">
      <c r="A72" s="34" t="s">
        <v>6</v>
      </c>
      <c r="B72" s="52">
        <v>70</v>
      </c>
      <c r="C72" s="52">
        <v>0</v>
      </c>
      <c r="D72" s="52" t="s">
        <v>126</v>
      </c>
      <c r="E72" s="52">
        <v>130</v>
      </c>
      <c r="F72" s="35" t="s">
        <v>130</v>
      </c>
      <c r="G72" s="35" t="s">
        <v>132</v>
      </c>
      <c r="H72" s="35" t="s">
        <v>155</v>
      </c>
      <c r="I72" s="35">
        <v>240</v>
      </c>
      <c r="J72" s="36">
        <f>9262100+451701.7-4200+600361</f>
        <v>10309962.7</v>
      </c>
    </row>
    <row r="73" spans="1:10" s="25" customFormat="1" ht="33" hidden="1">
      <c r="A73" s="37" t="s">
        <v>49</v>
      </c>
      <c r="B73" s="53">
        <v>70</v>
      </c>
      <c r="C73" s="53">
        <v>0</v>
      </c>
      <c r="D73" s="53" t="s">
        <v>126</v>
      </c>
      <c r="E73" s="53">
        <v>130</v>
      </c>
      <c r="F73" s="35" t="s">
        <v>130</v>
      </c>
      <c r="G73" s="35" t="s">
        <v>132</v>
      </c>
      <c r="H73" s="35" t="s">
        <v>155</v>
      </c>
      <c r="I73" s="35" t="s">
        <v>48</v>
      </c>
      <c r="J73" s="36">
        <f>9670000-407900</f>
        <v>9262100</v>
      </c>
    </row>
    <row r="74" spans="1:10" s="25" customFormat="1" ht="16.5">
      <c r="A74" s="34" t="s">
        <v>7</v>
      </c>
      <c r="B74" s="52">
        <v>70</v>
      </c>
      <c r="C74" s="52">
        <v>0</v>
      </c>
      <c r="D74" s="52" t="s">
        <v>126</v>
      </c>
      <c r="E74" s="52">
        <v>130</v>
      </c>
      <c r="F74" s="35" t="s">
        <v>130</v>
      </c>
      <c r="G74" s="35" t="s">
        <v>132</v>
      </c>
      <c r="H74" s="35" t="s">
        <v>155</v>
      </c>
      <c r="I74" s="35" t="s">
        <v>50</v>
      </c>
      <c r="J74" s="36">
        <f>J75</f>
        <v>6000000</v>
      </c>
    </row>
    <row r="75" spans="1:10" s="25" customFormat="1" ht="49.5">
      <c r="A75" s="34" t="s">
        <v>18</v>
      </c>
      <c r="B75" s="52">
        <v>70</v>
      </c>
      <c r="C75" s="52">
        <v>0</v>
      </c>
      <c r="D75" s="52" t="s">
        <v>126</v>
      </c>
      <c r="E75" s="52">
        <v>130</v>
      </c>
      <c r="F75" s="35" t="s">
        <v>130</v>
      </c>
      <c r="G75" s="35" t="s">
        <v>132</v>
      </c>
      <c r="H75" s="35" t="s">
        <v>155</v>
      </c>
      <c r="I75" s="35">
        <v>810</v>
      </c>
      <c r="J75" s="36">
        <v>6000000</v>
      </c>
    </row>
    <row r="76" spans="1:10" s="25" customFormat="1" ht="16.5" hidden="1">
      <c r="A76" s="34" t="s">
        <v>20</v>
      </c>
      <c r="B76" s="52">
        <v>70</v>
      </c>
      <c r="C76" s="52">
        <v>0</v>
      </c>
      <c r="D76" s="52" t="s">
        <v>126</v>
      </c>
      <c r="E76" s="52">
        <v>130</v>
      </c>
      <c r="F76" s="35" t="s">
        <v>130</v>
      </c>
      <c r="G76" s="35" t="s">
        <v>132</v>
      </c>
      <c r="H76" s="35"/>
      <c r="I76" s="35"/>
      <c r="J76" s="36"/>
    </row>
    <row r="77" spans="1:10" s="25" customFormat="1" ht="16.5" hidden="1">
      <c r="A77" s="34" t="s">
        <v>7</v>
      </c>
      <c r="B77" s="52">
        <v>70</v>
      </c>
      <c r="C77" s="52">
        <v>0</v>
      </c>
      <c r="D77" s="52" t="s">
        <v>126</v>
      </c>
      <c r="E77" s="52">
        <v>130</v>
      </c>
      <c r="F77" s="35" t="s">
        <v>130</v>
      </c>
      <c r="G77" s="35" t="s">
        <v>132</v>
      </c>
      <c r="H77" s="35"/>
      <c r="I77" s="35"/>
      <c r="J77" s="36"/>
    </row>
    <row r="78" spans="1:10" s="25" customFormat="1" ht="49.5" hidden="1">
      <c r="A78" s="34" t="s">
        <v>18</v>
      </c>
      <c r="B78" s="52">
        <v>70</v>
      </c>
      <c r="C78" s="52">
        <v>0</v>
      </c>
      <c r="D78" s="52" t="s">
        <v>126</v>
      </c>
      <c r="E78" s="52">
        <v>130</v>
      </c>
      <c r="F78" s="35" t="s">
        <v>130</v>
      </c>
      <c r="G78" s="35" t="s">
        <v>132</v>
      </c>
      <c r="H78" s="35"/>
      <c r="I78" s="35"/>
      <c r="J78" s="36"/>
    </row>
    <row r="79" spans="1:10" s="25" customFormat="1" ht="16.5">
      <c r="A79" s="34" t="s">
        <v>63</v>
      </c>
      <c r="B79" s="52">
        <v>70</v>
      </c>
      <c r="C79" s="52">
        <v>0</v>
      </c>
      <c r="D79" s="52" t="s">
        <v>126</v>
      </c>
      <c r="E79" s="52">
        <v>130</v>
      </c>
      <c r="F79" s="35" t="s">
        <v>130</v>
      </c>
      <c r="G79" s="35" t="s">
        <v>132</v>
      </c>
      <c r="H79" s="35" t="s">
        <v>156</v>
      </c>
      <c r="I79" s="35"/>
      <c r="J79" s="36">
        <f>J80</f>
        <v>1603500</v>
      </c>
    </row>
    <row r="80" spans="1:10" s="25" customFormat="1" ht="33">
      <c r="A80" s="34" t="s">
        <v>5</v>
      </c>
      <c r="B80" s="52">
        <v>70</v>
      </c>
      <c r="C80" s="52">
        <v>0</v>
      </c>
      <c r="D80" s="52" t="s">
        <v>126</v>
      </c>
      <c r="E80" s="52">
        <v>130</v>
      </c>
      <c r="F80" s="35" t="s">
        <v>130</v>
      </c>
      <c r="G80" s="35" t="s">
        <v>132</v>
      </c>
      <c r="H80" s="35" t="s">
        <v>156</v>
      </c>
      <c r="I80" s="35">
        <v>200</v>
      </c>
      <c r="J80" s="36">
        <f>J81</f>
        <v>1603500</v>
      </c>
    </row>
    <row r="81" spans="1:10" s="25" customFormat="1" ht="33">
      <c r="A81" s="34" t="s">
        <v>6</v>
      </c>
      <c r="B81" s="52">
        <v>70</v>
      </c>
      <c r="C81" s="52">
        <v>0</v>
      </c>
      <c r="D81" s="52" t="s">
        <v>126</v>
      </c>
      <c r="E81" s="52">
        <v>130</v>
      </c>
      <c r="F81" s="35" t="s">
        <v>130</v>
      </c>
      <c r="G81" s="35" t="s">
        <v>132</v>
      </c>
      <c r="H81" s="35" t="s">
        <v>156</v>
      </c>
      <c r="I81" s="35">
        <v>240</v>
      </c>
      <c r="J81" s="36">
        <v>1603500</v>
      </c>
    </row>
    <row r="82" spans="1:10" s="25" customFormat="1" ht="33.75" hidden="1" thickBot="1">
      <c r="A82" s="37" t="s">
        <v>49</v>
      </c>
      <c r="B82" s="53">
        <v>70</v>
      </c>
      <c r="C82" s="53">
        <v>0</v>
      </c>
      <c r="D82" s="53" t="s">
        <v>126</v>
      </c>
      <c r="E82" s="53">
        <v>130</v>
      </c>
      <c r="F82" s="35" t="s">
        <v>130</v>
      </c>
      <c r="G82" s="35" t="s">
        <v>132</v>
      </c>
      <c r="H82" s="35" t="s">
        <v>62</v>
      </c>
      <c r="I82" s="35" t="s">
        <v>48</v>
      </c>
      <c r="J82" s="36">
        <f>2055000-451500</f>
        <v>1603500</v>
      </c>
    </row>
    <row r="83" spans="1:10" s="25" customFormat="1" ht="16.5">
      <c r="A83" s="34" t="s">
        <v>107</v>
      </c>
      <c r="B83" s="52">
        <v>70</v>
      </c>
      <c r="C83" s="52">
        <v>0</v>
      </c>
      <c r="D83" s="52" t="s">
        <v>126</v>
      </c>
      <c r="E83" s="52">
        <v>130</v>
      </c>
      <c r="F83" s="35" t="s">
        <v>130</v>
      </c>
      <c r="G83" s="35" t="s">
        <v>132</v>
      </c>
      <c r="H83" s="35" t="s">
        <v>206</v>
      </c>
      <c r="I83" s="35"/>
      <c r="J83" s="36">
        <f>J84</f>
        <v>75667</v>
      </c>
    </row>
    <row r="84" spans="1:10" s="25" customFormat="1" ht="33">
      <c r="A84" s="34" t="s">
        <v>5</v>
      </c>
      <c r="B84" s="52">
        <v>70</v>
      </c>
      <c r="C84" s="52">
        <v>0</v>
      </c>
      <c r="D84" s="52" t="s">
        <v>126</v>
      </c>
      <c r="E84" s="52">
        <v>130</v>
      </c>
      <c r="F84" s="35" t="s">
        <v>130</v>
      </c>
      <c r="G84" s="35" t="s">
        <v>132</v>
      </c>
      <c r="H84" s="35" t="s">
        <v>206</v>
      </c>
      <c r="I84" s="35">
        <v>200</v>
      </c>
      <c r="J84" s="36">
        <f>J85</f>
        <v>75667</v>
      </c>
    </row>
    <row r="85" spans="1:10" s="25" customFormat="1" ht="33.75" thickBot="1">
      <c r="A85" s="34" t="s">
        <v>6</v>
      </c>
      <c r="B85" s="52">
        <v>70</v>
      </c>
      <c r="C85" s="52">
        <v>0</v>
      </c>
      <c r="D85" s="52" t="s">
        <v>126</v>
      </c>
      <c r="E85" s="52">
        <v>130</v>
      </c>
      <c r="F85" s="35" t="s">
        <v>130</v>
      </c>
      <c r="G85" s="35" t="s">
        <v>132</v>
      </c>
      <c r="H85" s="35" t="s">
        <v>206</v>
      </c>
      <c r="I85" s="35">
        <v>240</v>
      </c>
      <c r="J85" s="36">
        <v>75667</v>
      </c>
    </row>
    <row r="86" spans="1:10" s="25" customFormat="1" ht="17.25" thickBot="1">
      <c r="A86" s="27" t="s">
        <v>32</v>
      </c>
      <c r="B86" s="50">
        <v>70</v>
      </c>
      <c r="C86" s="50">
        <v>0</v>
      </c>
      <c r="D86" s="50" t="s">
        <v>126</v>
      </c>
      <c r="E86" s="50">
        <v>130</v>
      </c>
      <c r="F86" s="28" t="s">
        <v>133</v>
      </c>
      <c r="G86" s="28" t="s">
        <v>126</v>
      </c>
      <c r="H86" s="28"/>
      <c r="I86" s="28"/>
      <c r="J86" s="30">
        <f>J87+J111+J139</f>
        <v>16627418</v>
      </c>
    </row>
    <row r="87" spans="1:10" s="25" customFormat="1" ht="15.75" customHeight="1">
      <c r="A87" s="45" t="s">
        <v>21</v>
      </c>
      <c r="B87" s="57">
        <v>70</v>
      </c>
      <c r="C87" s="57">
        <v>0</v>
      </c>
      <c r="D87" s="57" t="s">
        <v>126</v>
      </c>
      <c r="E87" s="57">
        <v>130</v>
      </c>
      <c r="F87" s="46" t="s">
        <v>133</v>
      </c>
      <c r="G87" s="46" t="s">
        <v>125</v>
      </c>
      <c r="H87" s="46"/>
      <c r="I87" s="46"/>
      <c r="J87" s="47">
        <f>J88+J97+J91+J103+J107</f>
        <v>259323</v>
      </c>
    </row>
    <row r="88" spans="1:10" s="25" customFormat="1" ht="33" hidden="1">
      <c r="A88" s="34" t="s">
        <v>82</v>
      </c>
      <c r="B88" s="52">
        <v>70</v>
      </c>
      <c r="C88" s="52">
        <v>0</v>
      </c>
      <c r="D88" s="52" t="s">
        <v>126</v>
      </c>
      <c r="E88" s="52">
        <v>130</v>
      </c>
      <c r="F88" s="35" t="s">
        <v>30</v>
      </c>
      <c r="G88" s="35" t="s">
        <v>30</v>
      </c>
      <c r="H88" s="35" t="s">
        <v>83</v>
      </c>
      <c r="I88" s="35"/>
      <c r="J88" s="36">
        <f>J89</f>
        <v>0</v>
      </c>
    </row>
    <row r="89" spans="1:10" s="25" customFormat="1" ht="49.5" hidden="1">
      <c r="A89" s="37" t="s">
        <v>38</v>
      </c>
      <c r="B89" s="53">
        <v>70</v>
      </c>
      <c r="C89" s="53">
        <v>0</v>
      </c>
      <c r="D89" s="53" t="s">
        <v>126</v>
      </c>
      <c r="E89" s="53">
        <v>130</v>
      </c>
      <c r="F89" s="35" t="s">
        <v>30</v>
      </c>
      <c r="G89" s="35" t="s">
        <v>30</v>
      </c>
      <c r="H89" s="35" t="s">
        <v>83</v>
      </c>
      <c r="I89" s="35" t="s">
        <v>36</v>
      </c>
      <c r="J89" s="36">
        <f>J90</f>
        <v>0</v>
      </c>
    </row>
    <row r="90" spans="1:10" s="25" customFormat="1" ht="49.5" hidden="1">
      <c r="A90" s="37" t="s">
        <v>39</v>
      </c>
      <c r="B90" s="53">
        <v>70</v>
      </c>
      <c r="C90" s="53">
        <v>0</v>
      </c>
      <c r="D90" s="53" t="s">
        <v>126</v>
      </c>
      <c r="E90" s="53">
        <v>130</v>
      </c>
      <c r="F90" s="35" t="s">
        <v>30</v>
      </c>
      <c r="G90" s="35" t="s">
        <v>30</v>
      </c>
      <c r="H90" s="35" t="s">
        <v>83</v>
      </c>
      <c r="I90" s="35" t="s">
        <v>37</v>
      </c>
      <c r="J90" s="36"/>
    </row>
    <row r="91" spans="1:10" s="25" customFormat="1" ht="33">
      <c r="A91" s="34" t="s">
        <v>85</v>
      </c>
      <c r="B91" s="52">
        <v>70</v>
      </c>
      <c r="C91" s="52">
        <v>0</v>
      </c>
      <c r="D91" s="52" t="s">
        <v>126</v>
      </c>
      <c r="E91" s="52">
        <v>130</v>
      </c>
      <c r="F91" s="35" t="s">
        <v>133</v>
      </c>
      <c r="G91" s="35" t="s">
        <v>125</v>
      </c>
      <c r="H91" s="35" t="s">
        <v>157</v>
      </c>
      <c r="I91" s="35"/>
      <c r="J91" s="36">
        <f>J92+J95</f>
        <v>209323</v>
      </c>
    </row>
    <row r="92" spans="1:10" s="25" customFormat="1" ht="33">
      <c r="A92" s="34" t="s">
        <v>5</v>
      </c>
      <c r="B92" s="52">
        <v>70</v>
      </c>
      <c r="C92" s="52">
        <v>0</v>
      </c>
      <c r="D92" s="52" t="s">
        <v>126</v>
      </c>
      <c r="E92" s="52">
        <v>130</v>
      </c>
      <c r="F92" s="35" t="s">
        <v>133</v>
      </c>
      <c r="G92" s="35" t="s">
        <v>125</v>
      </c>
      <c r="H92" s="35" t="s">
        <v>157</v>
      </c>
      <c r="I92" s="35" t="s">
        <v>33</v>
      </c>
      <c r="J92" s="36">
        <f>J93</f>
        <v>209323</v>
      </c>
    </row>
    <row r="93" spans="1:10" s="25" customFormat="1" ht="33">
      <c r="A93" s="34" t="s">
        <v>6</v>
      </c>
      <c r="B93" s="52">
        <v>70</v>
      </c>
      <c r="C93" s="52">
        <v>0</v>
      </c>
      <c r="D93" s="52" t="s">
        <v>126</v>
      </c>
      <c r="E93" s="52">
        <v>130</v>
      </c>
      <c r="F93" s="35" t="s">
        <v>133</v>
      </c>
      <c r="G93" s="35" t="s">
        <v>125</v>
      </c>
      <c r="H93" s="35" t="s">
        <v>157</v>
      </c>
      <c r="I93" s="35" t="s">
        <v>34</v>
      </c>
      <c r="J93" s="36">
        <v>209323</v>
      </c>
    </row>
    <row r="94" spans="1:10" s="25" customFormat="1" ht="33" hidden="1">
      <c r="A94" s="34" t="s">
        <v>49</v>
      </c>
      <c r="B94" s="52">
        <v>70</v>
      </c>
      <c r="C94" s="52">
        <v>0</v>
      </c>
      <c r="D94" s="52" t="s">
        <v>126</v>
      </c>
      <c r="E94" s="52">
        <v>130</v>
      </c>
      <c r="F94" s="35" t="s">
        <v>133</v>
      </c>
      <c r="G94" s="35" t="s">
        <v>125</v>
      </c>
      <c r="H94" s="35" t="s">
        <v>70</v>
      </c>
      <c r="I94" s="35" t="s">
        <v>48</v>
      </c>
      <c r="J94" s="36">
        <v>209323</v>
      </c>
    </row>
    <row r="95" spans="1:10" s="25" customFormat="1" ht="16.5" hidden="1">
      <c r="A95" s="34" t="s">
        <v>7</v>
      </c>
      <c r="B95" s="52">
        <v>70</v>
      </c>
      <c r="C95" s="52">
        <v>0</v>
      </c>
      <c r="D95" s="52" t="s">
        <v>126</v>
      </c>
      <c r="E95" s="52">
        <v>130</v>
      </c>
      <c r="F95" s="35" t="s">
        <v>133</v>
      </c>
      <c r="G95" s="35" t="s">
        <v>125</v>
      </c>
      <c r="H95" s="35" t="s">
        <v>70</v>
      </c>
      <c r="I95" s="35" t="s">
        <v>110</v>
      </c>
      <c r="J95" s="36">
        <f>J96</f>
        <v>0</v>
      </c>
    </row>
    <row r="96" spans="1:10" s="25" customFormat="1" ht="16.5" hidden="1">
      <c r="A96" s="34" t="s">
        <v>109</v>
      </c>
      <c r="B96" s="52">
        <v>70</v>
      </c>
      <c r="C96" s="52">
        <v>0</v>
      </c>
      <c r="D96" s="52" t="s">
        <v>126</v>
      </c>
      <c r="E96" s="52">
        <v>130</v>
      </c>
      <c r="F96" s="35" t="s">
        <v>133</v>
      </c>
      <c r="G96" s="35" t="s">
        <v>125</v>
      </c>
      <c r="H96" s="35" t="s">
        <v>70</v>
      </c>
      <c r="I96" s="35" t="s">
        <v>108</v>
      </c>
      <c r="J96" s="36"/>
    </row>
    <row r="97" spans="1:10" s="25" customFormat="1" ht="16.5" hidden="1">
      <c r="A97" s="34" t="s">
        <v>69</v>
      </c>
      <c r="B97" s="52">
        <v>70</v>
      </c>
      <c r="C97" s="52">
        <v>0</v>
      </c>
      <c r="D97" s="52" t="s">
        <v>126</v>
      </c>
      <c r="E97" s="52">
        <v>130</v>
      </c>
      <c r="F97" s="35" t="s">
        <v>133</v>
      </c>
      <c r="G97" s="35" t="s">
        <v>125</v>
      </c>
      <c r="H97" s="35" t="s">
        <v>71</v>
      </c>
      <c r="I97" s="35"/>
      <c r="J97" s="36">
        <f>J98+J101</f>
        <v>0</v>
      </c>
    </row>
    <row r="98" spans="1:10" s="25" customFormat="1" ht="33" hidden="1">
      <c r="A98" s="34" t="s">
        <v>5</v>
      </c>
      <c r="B98" s="52">
        <v>70</v>
      </c>
      <c r="C98" s="52">
        <v>0</v>
      </c>
      <c r="D98" s="52" t="s">
        <v>126</v>
      </c>
      <c r="E98" s="52">
        <v>130</v>
      </c>
      <c r="F98" s="35" t="s">
        <v>133</v>
      </c>
      <c r="G98" s="35" t="s">
        <v>125</v>
      </c>
      <c r="H98" s="35" t="s">
        <v>64</v>
      </c>
      <c r="I98" s="35" t="s">
        <v>33</v>
      </c>
      <c r="J98" s="36">
        <f>J99</f>
        <v>0</v>
      </c>
    </row>
    <row r="99" spans="1:10" s="25" customFormat="1" ht="33" hidden="1">
      <c r="A99" s="34" t="s">
        <v>6</v>
      </c>
      <c r="B99" s="52">
        <v>70</v>
      </c>
      <c r="C99" s="52">
        <v>0</v>
      </c>
      <c r="D99" s="52" t="s">
        <v>126</v>
      </c>
      <c r="E99" s="52">
        <v>130</v>
      </c>
      <c r="F99" s="35" t="s">
        <v>133</v>
      </c>
      <c r="G99" s="35" t="s">
        <v>125</v>
      </c>
      <c r="H99" s="35" t="s">
        <v>70</v>
      </c>
      <c r="I99" s="35" t="s">
        <v>34</v>
      </c>
      <c r="J99" s="36">
        <f>J100</f>
        <v>0</v>
      </c>
    </row>
    <row r="100" spans="1:10" s="25" customFormat="1" ht="33" hidden="1">
      <c r="A100" s="34" t="s">
        <v>49</v>
      </c>
      <c r="B100" s="52">
        <v>70</v>
      </c>
      <c r="C100" s="52">
        <v>0</v>
      </c>
      <c r="D100" s="52" t="s">
        <v>126</v>
      </c>
      <c r="E100" s="52">
        <v>130</v>
      </c>
      <c r="F100" s="35" t="s">
        <v>133</v>
      </c>
      <c r="G100" s="35" t="s">
        <v>125</v>
      </c>
      <c r="H100" s="35" t="s">
        <v>70</v>
      </c>
      <c r="I100" s="35" t="s">
        <v>48</v>
      </c>
      <c r="J100" s="36"/>
    </row>
    <row r="101" spans="1:10" s="25" customFormat="1" ht="16.5" hidden="1">
      <c r="A101" s="34" t="s">
        <v>7</v>
      </c>
      <c r="B101" s="52">
        <v>70</v>
      </c>
      <c r="C101" s="52">
        <v>0</v>
      </c>
      <c r="D101" s="52" t="s">
        <v>126</v>
      </c>
      <c r="E101" s="52">
        <v>130</v>
      </c>
      <c r="F101" s="35" t="s">
        <v>133</v>
      </c>
      <c r="G101" s="35" t="s">
        <v>125</v>
      </c>
      <c r="H101" s="35" t="s">
        <v>71</v>
      </c>
      <c r="I101" s="35">
        <v>800</v>
      </c>
      <c r="J101" s="36">
        <f>J102</f>
        <v>0</v>
      </c>
    </row>
    <row r="102" spans="1:10" s="25" customFormat="1" ht="49.5" hidden="1">
      <c r="A102" s="34" t="s">
        <v>18</v>
      </c>
      <c r="B102" s="52">
        <v>70</v>
      </c>
      <c r="C102" s="52">
        <v>0</v>
      </c>
      <c r="D102" s="52" t="s">
        <v>126</v>
      </c>
      <c r="E102" s="52">
        <v>130</v>
      </c>
      <c r="F102" s="35" t="s">
        <v>133</v>
      </c>
      <c r="G102" s="35" t="s">
        <v>125</v>
      </c>
      <c r="H102" s="35" t="s">
        <v>71</v>
      </c>
      <c r="I102" s="35">
        <v>810</v>
      </c>
      <c r="J102" s="36"/>
    </row>
    <row r="103" spans="1:10" s="25" customFormat="1" ht="33">
      <c r="A103" s="48" t="s">
        <v>89</v>
      </c>
      <c r="B103" s="58">
        <v>70</v>
      </c>
      <c r="C103" s="58">
        <v>0</v>
      </c>
      <c r="D103" s="58" t="s">
        <v>126</v>
      </c>
      <c r="E103" s="58">
        <v>130</v>
      </c>
      <c r="F103" s="35" t="s">
        <v>133</v>
      </c>
      <c r="G103" s="35" t="s">
        <v>125</v>
      </c>
      <c r="H103" s="35" t="s">
        <v>158</v>
      </c>
      <c r="I103" s="35"/>
      <c r="J103" s="36">
        <f>J104</f>
        <v>50000</v>
      </c>
    </row>
    <row r="104" spans="1:10" s="25" customFormat="1" ht="33">
      <c r="A104" s="34" t="s">
        <v>5</v>
      </c>
      <c r="B104" s="52">
        <v>70</v>
      </c>
      <c r="C104" s="52">
        <v>0</v>
      </c>
      <c r="D104" s="52" t="s">
        <v>126</v>
      </c>
      <c r="E104" s="52">
        <v>130</v>
      </c>
      <c r="F104" s="35" t="s">
        <v>133</v>
      </c>
      <c r="G104" s="35" t="s">
        <v>125</v>
      </c>
      <c r="H104" s="35" t="s">
        <v>158</v>
      </c>
      <c r="I104" s="35" t="s">
        <v>33</v>
      </c>
      <c r="J104" s="36">
        <f>J105</f>
        <v>50000</v>
      </c>
    </row>
    <row r="105" spans="1:10" s="25" customFormat="1" ht="33">
      <c r="A105" s="34" t="s">
        <v>6</v>
      </c>
      <c r="B105" s="52">
        <v>70</v>
      </c>
      <c r="C105" s="52">
        <v>0</v>
      </c>
      <c r="D105" s="52" t="s">
        <v>126</v>
      </c>
      <c r="E105" s="52">
        <v>130</v>
      </c>
      <c r="F105" s="35" t="s">
        <v>133</v>
      </c>
      <c r="G105" s="35" t="s">
        <v>125</v>
      </c>
      <c r="H105" s="35" t="s">
        <v>158</v>
      </c>
      <c r="I105" s="35" t="s">
        <v>34</v>
      </c>
      <c r="J105" s="36">
        <v>50000</v>
      </c>
    </row>
    <row r="106" spans="1:10" s="25" customFormat="1" ht="33" hidden="1">
      <c r="A106" s="34" t="s">
        <v>49</v>
      </c>
      <c r="B106" s="52">
        <v>70</v>
      </c>
      <c r="C106" s="52">
        <v>0</v>
      </c>
      <c r="D106" s="52" t="s">
        <v>126</v>
      </c>
      <c r="E106" s="52">
        <v>130</v>
      </c>
      <c r="F106" s="35" t="s">
        <v>133</v>
      </c>
      <c r="G106" s="35" t="s">
        <v>125</v>
      </c>
      <c r="H106" s="35" t="s">
        <v>84</v>
      </c>
      <c r="I106" s="35" t="s">
        <v>48</v>
      </c>
      <c r="J106" s="36">
        <v>50000</v>
      </c>
    </row>
    <row r="107" spans="1:10" s="25" customFormat="1" ht="33" hidden="1">
      <c r="A107" s="34" t="s">
        <v>104</v>
      </c>
      <c r="B107" s="52">
        <v>70</v>
      </c>
      <c r="C107" s="52">
        <v>0</v>
      </c>
      <c r="D107" s="52" t="s">
        <v>126</v>
      </c>
      <c r="E107" s="52">
        <v>130</v>
      </c>
      <c r="F107" s="35" t="s">
        <v>30</v>
      </c>
      <c r="G107" s="35" t="s">
        <v>30</v>
      </c>
      <c r="H107" s="35" t="s">
        <v>102</v>
      </c>
      <c r="I107" s="35"/>
      <c r="J107" s="36">
        <f>J108</f>
        <v>0</v>
      </c>
    </row>
    <row r="108" spans="1:10" s="25" customFormat="1" ht="49.5" hidden="1">
      <c r="A108" s="34" t="s">
        <v>53</v>
      </c>
      <c r="B108" s="52">
        <v>70</v>
      </c>
      <c r="C108" s="52">
        <v>0</v>
      </c>
      <c r="D108" s="52" t="s">
        <v>126</v>
      </c>
      <c r="E108" s="52">
        <v>130</v>
      </c>
      <c r="F108" s="35" t="s">
        <v>30</v>
      </c>
      <c r="G108" s="35" t="s">
        <v>30</v>
      </c>
      <c r="H108" s="35" t="s">
        <v>102</v>
      </c>
      <c r="I108" s="35" t="s">
        <v>51</v>
      </c>
      <c r="J108" s="36">
        <f>J109</f>
        <v>0</v>
      </c>
    </row>
    <row r="109" spans="1:10" s="25" customFormat="1" ht="16.5" hidden="1">
      <c r="A109" s="34" t="s">
        <v>97</v>
      </c>
      <c r="B109" s="52">
        <v>70</v>
      </c>
      <c r="C109" s="52">
        <v>0</v>
      </c>
      <c r="D109" s="52" t="s">
        <v>126</v>
      </c>
      <c r="E109" s="52">
        <v>130</v>
      </c>
      <c r="F109" s="35" t="s">
        <v>30</v>
      </c>
      <c r="G109" s="35" t="s">
        <v>30</v>
      </c>
      <c r="H109" s="35" t="s">
        <v>102</v>
      </c>
      <c r="I109" s="35" t="s">
        <v>96</v>
      </c>
      <c r="J109" s="36">
        <f>J110</f>
        <v>0</v>
      </c>
    </row>
    <row r="110" spans="1:10" s="25" customFormat="1" ht="66" hidden="1">
      <c r="A110" s="37" t="s">
        <v>105</v>
      </c>
      <c r="B110" s="53">
        <v>70</v>
      </c>
      <c r="C110" s="53">
        <v>0</v>
      </c>
      <c r="D110" s="53" t="s">
        <v>126</v>
      </c>
      <c r="E110" s="53">
        <v>130</v>
      </c>
      <c r="F110" s="35" t="s">
        <v>30</v>
      </c>
      <c r="G110" s="35" t="s">
        <v>30</v>
      </c>
      <c r="H110" s="35" t="s">
        <v>102</v>
      </c>
      <c r="I110" s="35" t="s">
        <v>103</v>
      </c>
      <c r="J110" s="36"/>
    </row>
    <row r="111" spans="1:10" s="25" customFormat="1" ht="16.5">
      <c r="A111" s="49" t="s">
        <v>22</v>
      </c>
      <c r="B111" s="59">
        <v>70</v>
      </c>
      <c r="C111" s="59">
        <v>0</v>
      </c>
      <c r="D111" s="59" t="s">
        <v>126</v>
      </c>
      <c r="E111" s="59">
        <v>130</v>
      </c>
      <c r="F111" s="39" t="s">
        <v>133</v>
      </c>
      <c r="G111" s="39" t="s">
        <v>134</v>
      </c>
      <c r="H111" s="39"/>
      <c r="I111" s="39"/>
      <c r="J111" s="40">
        <f>J112+J117+J120+J123+J127+J130+J133</f>
        <v>4345000</v>
      </c>
    </row>
    <row r="112" spans="1:10" s="25" customFormat="1" ht="49.5">
      <c r="A112" s="37" t="s">
        <v>73</v>
      </c>
      <c r="B112" s="53">
        <v>70</v>
      </c>
      <c r="C112" s="53">
        <v>0</v>
      </c>
      <c r="D112" s="53" t="s">
        <v>126</v>
      </c>
      <c r="E112" s="53">
        <v>130</v>
      </c>
      <c r="F112" s="35" t="s">
        <v>133</v>
      </c>
      <c r="G112" s="35" t="s">
        <v>134</v>
      </c>
      <c r="H112" s="35" t="s">
        <v>159</v>
      </c>
      <c r="I112" s="35"/>
      <c r="J112" s="36">
        <f>J115+J113</f>
        <v>261200</v>
      </c>
    </row>
    <row r="113" spans="1:10" s="25" customFormat="1" ht="33">
      <c r="A113" s="34" t="s">
        <v>5</v>
      </c>
      <c r="B113" s="52">
        <v>70</v>
      </c>
      <c r="C113" s="52">
        <v>0</v>
      </c>
      <c r="D113" s="52" t="s">
        <v>126</v>
      </c>
      <c r="E113" s="52">
        <v>130</v>
      </c>
      <c r="F113" s="35" t="s">
        <v>133</v>
      </c>
      <c r="G113" s="35" t="s">
        <v>134</v>
      </c>
      <c r="H113" s="35" t="s">
        <v>159</v>
      </c>
      <c r="I113" s="35" t="s">
        <v>33</v>
      </c>
      <c r="J113" s="36">
        <f>J114</f>
        <v>261200</v>
      </c>
    </row>
    <row r="114" spans="1:10" s="25" customFormat="1" ht="33">
      <c r="A114" s="34" t="s">
        <v>6</v>
      </c>
      <c r="B114" s="52">
        <v>70</v>
      </c>
      <c r="C114" s="52">
        <v>0</v>
      </c>
      <c r="D114" s="52" t="s">
        <v>126</v>
      </c>
      <c r="E114" s="52">
        <v>130</v>
      </c>
      <c r="F114" s="35" t="s">
        <v>133</v>
      </c>
      <c r="G114" s="35" t="s">
        <v>134</v>
      </c>
      <c r="H114" s="35" t="s">
        <v>159</v>
      </c>
      <c r="I114" s="35" t="s">
        <v>34</v>
      </c>
      <c r="J114" s="36">
        <v>261200</v>
      </c>
    </row>
    <row r="115" spans="1:10" s="25" customFormat="1" ht="49.5" hidden="1">
      <c r="A115" s="37" t="s">
        <v>53</v>
      </c>
      <c r="B115" s="53">
        <v>70</v>
      </c>
      <c r="C115" s="53">
        <v>0</v>
      </c>
      <c r="D115" s="53" t="s">
        <v>126</v>
      </c>
      <c r="E115" s="53">
        <v>130</v>
      </c>
      <c r="F115" s="35" t="s">
        <v>133</v>
      </c>
      <c r="G115" s="35" t="s">
        <v>134</v>
      </c>
      <c r="H115" s="35" t="s">
        <v>159</v>
      </c>
      <c r="I115" s="35" t="s">
        <v>51</v>
      </c>
      <c r="J115" s="36">
        <f>J116</f>
        <v>0</v>
      </c>
    </row>
    <row r="116" spans="1:10" s="25" customFormat="1" ht="16.5" hidden="1">
      <c r="A116" s="37" t="s">
        <v>99</v>
      </c>
      <c r="B116" s="53">
        <v>70</v>
      </c>
      <c r="C116" s="53">
        <v>0</v>
      </c>
      <c r="D116" s="53" t="s">
        <v>126</v>
      </c>
      <c r="E116" s="35" t="s">
        <v>100</v>
      </c>
      <c r="F116" s="35" t="s">
        <v>133</v>
      </c>
      <c r="G116" s="35" t="s">
        <v>134</v>
      </c>
      <c r="H116" s="35" t="s">
        <v>159</v>
      </c>
      <c r="I116" s="35" t="s">
        <v>96</v>
      </c>
      <c r="J116" s="26"/>
    </row>
    <row r="117" spans="1:10" s="25" customFormat="1" ht="49.5" hidden="1">
      <c r="A117" s="37" t="s">
        <v>74</v>
      </c>
      <c r="B117" s="53">
        <v>70</v>
      </c>
      <c r="C117" s="53">
        <v>0</v>
      </c>
      <c r="D117" s="53" t="s">
        <v>126</v>
      </c>
      <c r="E117" s="53">
        <v>130</v>
      </c>
      <c r="F117" s="35" t="s">
        <v>133</v>
      </c>
      <c r="G117" s="35" t="s">
        <v>134</v>
      </c>
      <c r="H117" s="35" t="s">
        <v>160</v>
      </c>
      <c r="I117" s="35"/>
      <c r="J117" s="36">
        <f>J118</f>
        <v>0</v>
      </c>
    </row>
    <row r="118" spans="1:10" s="25" customFormat="1" ht="16.5" hidden="1">
      <c r="A118" s="34" t="s">
        <v>7</v>
      </c>
      <c r="B118" s="52">
        <v>70</v>
      </c>
      <c r="C118" s="52">
        <v>0</v>
      </c>
      <c r="D118" s="52" t="s">
        <v>126</v>
      </c>
      <c r="E118" s="52">
        <v>130</v>
      </c>
      <c r="F118" s="35" t="s">
        <v>133</v>
      </c>
      <c r="G118" s="35" t="s">
        <v>134</v>
      </c>
      <c r="H118" s="35" t="s">
        <v>160</v>
      </c>
      <c r="I118" s="35">
        <v>800</v>
      </c>
      <c r="J118" s="36">
        <f>J119</f>
        <v>0</v>
      </c>
    </row>
    <row r="119" spans="1:10" s="25" customFormat="1" ht="49.5" hidden="1">
      <c r="A119" s="34" t="s">
        <v>18</v>
      </c>
      <c r="B119" s="52">
        <v>70</v>
      </c>
      <c r="C119" s="52">
        <v>0</v>
      </c>
      <c r="D119" s="52" t="s">
        <v>126</v>
      </c>
      <c r="E119" s="52">
        <v>130</v>
      </c>
      <c r="F119" s="35" t="s">
        <v>133</v>
      </c>
      <c r="G119" s="35" t="s">
        <v>134</v>
      </c>
      <c r="H119" s="35" t="s">
        <v>160</v>
      </c>
      <c r="I119" s="35">
        <v>810</v>
      </c>
      <c r="J119" s="36"/>
    </row>
    <row r="120" spans="1:10" s="25" customFormat="1" ht="16.5">
      <c r="A120" s="34" t="s">
        <v>76</v>
      </c>
      <c r="B120" s="52">
        <v>70</v>
      </c>
      <c r="C120" s="52">
        <v>0</v>
      </c>
      <c r="D120" s="52" t="s">
        <v>126</v>
      </c>
      <c r="E120" s="52">
        <v>130</v>
      </c>
      <c r="F120" s="35" t="s">
        <v>133</v>
      </c>
      <c r="G120" s="35" t="s">
        <v>134</v>
      </c>
      <c r="H120" s="35" t="s">
        <v>161</v>
      </c>
      <c r="I120" s="35"/>
      <c r="J120" s="36">
        <f>J121</f>
        <v>3343800</v>
      </c>
    </row>
    <row r="121" spans="1:10" s="25" customFormat="1" ht="16.5">
      <c r="A121" s="34" t="s">
        <v>7</v>
      </c>
      <c r="B121" s="52">
        <v>70</v>
      </c>
      <c r="C121" s="52">
        <v>0</v>
      </c>
      <c r="D121" s="52" t="s">
        <v>126</v>
      </c>
      <c r="E121" s="52">
        <v>130</v>
      </c>
      <c r="F121" s="35" t="s">
        <v>133</v>
      </c>
      <c r="G121" s="35" t="s">
        <v>134</v>
      </c>
      <c r="H121" s="35" t="s">
        <v>161</v>
      </c>
      <c r="I121" s="35">
        <v>800</v>
      </c>
      <c r="J121" s="36">
        <f>J122</f>
        <v>3343800</v>
      </c>
    </row>
    <row r="122" spans="1:10" s="25" customFormat="1" ht="49.5">
      <c r="A122" s="34" t="s">
        <v>18</v>
      </c>
      <c r="B122" s="52">
        <v>70</v>
      </c>
      <c r="C122" s="52">
        <v>0</v>
      </c>
      <c r="D122" s="52" t="s">
        <v>126</v>
      </c>
      <c r="E122" s="52">
        <v>130</v>
      </c>
      <c r="F122" s="35" t="s">
        <v>133</v>
      </c>
      <c r="G122" s="35" t="s">
        <v>134</v>
      </c>
      <c r="H122" s="35" t="s">
        <v>161</v>
      </c>
      <c r="I122" s="35">
        <v>810</v>
      </c>
      <c r="J122" s="36">
        <f>3500000-156200</f>
        <v>3343800</v>
      </c>
    </row>
    <row r="123" spans="1:10" s="25" customFormat="1" ht="33">
      <c r="A123" s="34" t="s">
        <v>79</v>
      </c>
      <c r="B123" s="52">
        <v>70</v>
      </c>
      <c r="C123" s="52">
        <v>0</v>
      </c>
      <c r="D123" s="52" t="s">
        <v>126</v>
      </c>
      <c r="E123" s="52">
        <v>130</v>
      </c>
      <c r="F123" s="35" t="s">
        <v>133</v>
      </c>
      <c r="G123" s="35" t="s">
        <v>134</v>
      </c>
      <c r="H123" s="35" t="s">
        <v>162</v>
      </c>
      <c r="I123" s="35"/>
      <c r="J123" s="36">
        <f>J124</f>
        <v>240000</v>
      </c>
    </row>
    <row r="124" spans="1:10" s="25" customFormat="1" ht="33">
      <c r="A124" s="34" t="s">
        <v>5</v>
      </c>
      <c r="B124" s="52">
        <v>70</v>
      </c>
      <c r="C124" s="52">
        <v>0</v>
      </c>
      <c r="D124" s="52" t="s">
        <v>126</v>
      </c>
      <c r="E124" s="52">
        <v>130</v>
      </c>
      <c r="F124" s="35" t="s">
        <v>133</v>
      </c>
      <c r="G124" s="35" t="s">
        <v>134</v>
      </c>
      <c r="H124" s="35" t="s">
        <v>162</v>
      </c>
      <c r="I124" s="35" t="s">
        <v>33</v>
      </c>
      <c r="J124" s="36">
        <f>J125</f>
        <v>240000</v>
      </c>
    </row>
    <row r="125" spans="1:10" s="25" customFormat="1" ht="33">
      <c r="A125" s="34" t="s">
        <v>6</v>
      </c>
      <c r="B125" s="52">
        <v>70</v>
      </c>
      <c r="C125" s="52">
        <v>0</v>
      </c>
      <c r="D125" s="52" t="s">
        <v>126</v>
      </c>
      <c r="E125" s="52">
        <v>130</v>
      </c>
      <c r="F125" s="35" t="s">
        <v>133</v>
      </c>
      <c r="G125" s="35" t="s">
        <v>134</v>
      </c>
      <c r="H125" s="35" t="s">
        <v>162</v>
      </c>
      <c r="I125" s="35" t="s">
        <v>34</v>
      </c>
      <c r="J125" s="36">
        <v>240000</v>
      </c>
    </row>
    <row r="126" spans="1:10" s="25" customFormat="1" ht="33" hidden="1">
      <c r="A126" s="34" t="s">
        <v>49</v>
      </c>
      <c r="B126" s="52">
        <v>70</v>
      </c>
      <c r="C126" s="52">
        <v>0</v>
      </c>
      <c r="D126" s="52" t="s">
        <v>126</v>
      </c>
      <c r="E126" s="52">
        <v>130</v>
      </c>
      <c r="F126" s="35" t="s">
        <v>133</v>
      </c>
      <c r="G126" s="35" t="s">
        <v>134</v>
      </c>
      <c r="H126" s="35" t="s">
        <v>78</v>
      </c>
      <c r="I126" s="35" t="s">
        <v>48</v>
      </c>
      <c r="J126" s="36">
        <v>240000</v>
      </c>
    </row>
    <row r="127" spans="1:10" s="25" customFormat="1" ht="33" hidden="1">
      <c r="A127" s="34" t="s">
        <v>77</v>
      </c>
      <c r="B127" s="52">
        <v>70</v>
      </c>
      <c r="C127" s="52">
        <v>0</v>
      </c>
      <c r="D127" s="52" t="s">
        <v>126</v>
      </c>
      <c r="E127" s="52">
        <v>130</v>
      </c>
      <c r="F127" s="35" t="s">
        <v>133</v>
      </c>
      <c r="G127" s="35" t="s">
        <v>134</v>
      </c>
      <c r="H127" s="35" t="s">
        <v>80</v>
      </c>
      <c r="I127" s="35"/>
      <c r="J127" s="36">
        <f>J128</f>
        <v>0</v>
      </c>
    </row>
    <row r="128" spans="1:10" s="25" customFormat="1" ht="16.5" hidden="1">
      <c r="A128" s="34" t="s">
        <v>7</v>
      </c>
      <c r="B128" s="52">
        <v>70</v>
      </c>
      <c r="C128" s="52">
        <v>0</v>
      </c>
      <c r="D128" s="52" t="s">
        <v>126</v>
      </c>
      <c r="E128" s="52">
        <v>130</v>
      </c>
      <c r="F128" s="35" t="s">
        <v>133</v>
      </c>
      <c r="G128" s="35" t="s">
        <v>134</v>
      </c>
      <c r="H128" s="35" t="s">
        <v>80</v>
      </c>
      <c r="I128" s="35">
        <v>800</v>
      </c>
      <c r="J128" s="36">
        <f>J129</f>
        <v>0</v>
      </c>
    </row>
    <row r="129" spans="1:10" s="25" customFormat="1" ht="49.5" hidden="1">
      <c r="A129" s="34" t="s">
        <v>18</v>
      </c>
      <c r="B129" s="52">
        <v>70</v>
      </c>
      <c r="C129" s="52">
        <v>0</v>
      </c>
      <c r="D129" s="52" t="s">
        <v>126</v>
      </c>
      <c r="E129" s="52">
        <v>130</v>
      </c>
      <c r="F129" s="35" t="s">
        <v>133</v>
      </c>
      <c r="G129" s="35" t="s">
        <v>134</v>
      </c>
      <c r="H129" s="35" t="s">
        <v>80</v>
      </c>
      <c r="I129" s="35">
        <v>810</v>
      </c>
      <c r="J129" s="36"/>
    </row>
    <row r="130" spans="1:10" s="25" customFormat="1" ht="16.5" hidden="1">
      <c r="A130" s="37" t="s">
        <v>87</v>
      </c>
      <c r="B130" s="53">
        <v>70</v>
      </c>
      <c r="C130" s="53">
        <v>0</v>
      </c>
      <c r="D130" s="53" t="s">
        <v>126</v>
      </c>
      <c r="E130" s="53">
        <v>130</v>
      </c>
      <c r="F130" s="35" t="s">
        <v>133</v>
      </c>
      <c r="G130" s="35" t="s">
        <v>134</v>
      </c>
      <c r="H130" s="35" t="s">
        <v>88</v>
      </c>
      <c r="I130" s="35"/>
      <c r="J130" s="36">
        <f>J131</f>
        <v>0</v>
      </c>
    </row>
    <row r="131" spans="1:10" s="25" customFormat="1" ht="16.5" hidden="1">
      <c r="A131" s="34" t="s">
        <v>7</v>
      </c>
      <c r="B131" s="52">
        <v>70</v>
      </c>
      <c r="C131" s="52">
        <v>0</v>
      </c>
      <c r="D131" s="52" t="s">
        <v>126</v>
      </c>
      <c r="E131" s="52">
        <v>130</v>
      </c>
      <c r="F131" s="35" t="s">
        <v>133</v>
      </c>
      <c r="G131" s="35" t="s">
        <v>134</v>
      </c>
      <c r="H131" s="35" t="s">
        <v>88</v>
      </c>
      <c r="I131" s="35">
        <v>800</v>
      </c>
      <c r="J131" s="36">
        <f>J132</f>
        <v>0</v>
      </c>
    </row>
    <row r="132" spans="1:10" s="25" customFormat="1" ht="49.5" hidden="1">
      <c r="A132" s="34" t="s">
        <v>18</v>
      </c>
      <c r="B132" s="52">
        <v>70</v>
      </c>
      <c r="C132" s="52">
        <v>0</v>
      </c>
      <c r="D132" s="52" t="s">
        <v>126</v>
      </c>
      <c r="E132" s="52">
        <v>130</v>
      </c>
      <c r="F132" s="35" t="s">
        <v>133</v>
      </c>
      <c r="G132" s="35" t="s">
        <v>134</v>
      </c>
      <c r="H132" s="35" t="s">
        <v>88</v>
      </c>
      <c r="I132" s="35">
        <v>810</v>
      </c>
      <c r="J132" s="36"/>
    </row>
    <row r="133" spans="1:10" s="25" customFormat="1" ht="33">
      <c r="A133" s="34" t="s">
        <v>112</v>
      </c>
      <c r="B133" s="52">
        <v>70</v>
      </c>
      <c r="C133" s="52">
        <v>0</v>
      </c>
      <c r="D133" s="52" t="s">
        <v>126</v>
      </c>
      <c r="E133" s="52">
        <v>130</v>
      </c>
      <c r="F133" s="35" t="s">
        <v>133</v>
      </c>
      <c r="G133" s="35" t="s">
        <v>134</v>
      </c>
      <c r="H133" s="35" t="s">
        <v>163</v>
      </c>
      <c r="I133" s="35"/>
      <c r="J133" s="36">
        <f>J134+J137</f>
        <v>500000</v>
      </c>
    </row>
    <row r="134" spans="1:10" s="25" customFormat="1" ht="33" hidden="1">
      <c r="A134" s="34" t="s">
        <v>5</v>
      </c>
      <c r="B134" s="52">
        <v>70</v>
      </c>
      <c r="C134" s="52">
        <v>0</v>
      </c>
      <c r="D134" s="52" t="s">
        <v>126</v>
      </c>
      <c r="E134" s="52">
        <v>130</v>
      </c>
      <c r="F134" s="35" t="s">
        <v>133</v>
      </c>
      <c r="G134" s="35" t="s">
        <v>134</v>
      </c>
      <c r="H134" s="35" t="s">
        <v>111</v>
      </c>
      <c r="I134" s="35" t="s">
        <v>33</v>
      </c>
      <c r="J134" s="36">
        <f>J135</f>
        <v>0</v>
      </c>
    </row>
    <row r="135" spans="1:10" s="25" customFormat="1" ht="33" hidden="1">
      <c r="A135" s="34" t="s">
        <v>6</v>
      </c>
      <c r="B135" s="52">
        <v>70</v>
      </c>
      <c r="C135" s="52">
        <v>0</v>
      </c>
      <c r="D135" s="52" t="s">
        <v>126</v>
      </c>
      <c r="E135" s="52">
        <v>130</v>
      </c>
      <c r="F135" s="35" t="s">
        <v>133</v>
      </c>
      <c r="G135" s="35" t="s">
        <v>134</v>
      </c>
      <c r="H135" s="35" t="s">
        <v>111</v>
      </c>
      <c r="I135" s="35" t="s">
        <v>34</v>
      </c>
      <c r="J135" s="36">
        <f>J136</f>
        <v>0</v>
      </c>
    </row>
    <row r="136" spans="1:10" s="25" customFormat="1" ht="33" hidden="1">
      <c r="A136" s="34" t="s">
        <v>49</v>
      </c>
      <c r="B136" s="52">
        <v>70</v>
      </c>
      <c r="C136" s="52">
        <v>0</v>
      </c>
      <c r="D136" s="52" t="s">
        <v>126</v>
      </c>
      <c r="E136" s="52">
        <v>130</v>
      </c>
      <c r="F136" s="35" t="s">
        <v>133</v>
      </c>
      <c r="G136" s="35" t="s">
        <v>134</v>
      </c>
      <c r="H136" s="35" t="s">
        <v>111</v>
      </c>
      <c r="I136" s="35" t="s">
        <v>48</v>
      </c>
      <c r="J136" s="36"/>
    </row>
    <row r="137" spans="1:10" s="25" customFormat="1" ht="33">
      <c r="A137" s="34" t="s">
        <v>5</v>
      </c>
      <c r="B137" s="52">
        <v>70</v>
      </c>
      <c r="C137" s="52">
        <v>0</v>
      </c>
      <c r="D137" s="52" t="s">
        <v>126</v>
      </c>
      <c r="E137" s="52">
        <v>130</v>
      </c>
      <c r="F137" s="35" t="s">
        <v>133</v>
      </c>
      <c r="G137" s="35" t="s">
        <v>134</v>
      </c>
      <c r="H137" s="35" t="s">
        <v>163</v>
      </c>
      <c r="I137" s="35" t="s">
        <v>33</v>
      </c>
      <c r="J137" s="36">
        <f>J138</f>
        <v>500000</v>
      </c>
    </row>
    <row r="138" spans="1:10" s="25" customFormat="1" ht="33">
      <c r="A138" s="34" t="s">
        <v>6</v>
      </c>
      <c r="B138" s="52">
        <v>70</v>
      </c>
      <c r="C138" s="52">
        <v>0</v>
      </c>
      <c r="D138" s="52" t="s">
        <v>126</v>
      </c>
      <c r="E138" s="52">
        <v>130</v>
      </c>
      <c r="F138" s="35" t="s">
        <v>133</v>
      </c>
      <c r="G138" s="35" t="s">
        <v>134</v>
      </c>
      <c r="H138" s="35" t="s">
        <v>163</v>
      </c>
      <c r="I138" s="35" t="s">
        <v>34</v>
      </c>
      <c r="J138" s="36">
        <v>500000</v>
      </c>
    </row>
    <row r="139" spans="1:10" s="25" customFormat="1" ht="16.5">
      <c r="A139" s="49" t="s">
        <v>23</v>
      </c>
      <c r="B139" s="59">
        <v>70</v>
      </c>
      <c r="C139" s="59">
        <v>0</v>
      </c>
      <c r="D139" s="59" t="s">
        <v>126</v>
      </c>
      <c r="E139" s="59">
        <v>130</v>
      </c>
      <c r="F139" s="39" t="s">
        <v>133</v>
      </c>
      <c r="G139" s="39" t="s">
        <v>127</v>
      </c>
      <c r="H139" s="39"/>
      <c r="I139" s="39"/>
      <c r="J139" s="40">
        <f>J144+J153+J159+J162+J165+J171+J140+J156+J174+J177</f>
        <v>12023095</v>
      </c>
    </row>
    <row r="140" spans="1:10" s="25" customFormat="1" ht="33" hidden="1">
      <c r="A140" s="34" t="s">
        <v>112</v>
      </c>
      <c r="B140" s="52">
        <v>70</v>
      </c>
      <c r="C140" s="52">
        <v>0</v>
      </c>
      <c r="D140" s="52" t="s">
        <v>126</v>
      </c>
      <c r="E140" s="52">
        <v>130</v>
      </c>
      <c r="F140" s="52" t="s">
        <v>31</v>
      </c>
      <c r="G140" s="52" t="s">
        <v>31</v>
      </c>
      <c r="H140" s="35" t="s">
        <v>111</v>
      </c>
      <c r="I140" s="35"/>
      <c r="J140" s="36">
        <f>J141</f>
        <v>0</v>
      </c>
    </row>
    <row r="141" spans="1:10" s="25" customFormat="1" ht="33" hidden="1">
      <c r="A141" s="34" t="s">
        <v>5</v>
      </c>
      <c r="B141" s="52">
        <v>70</v>
      </c>
      <c r="C141" s="52">
        <v>0</v>
      </c>
      <c r="D141" s="52" t="s">
        <v>126</v>
      </c>
      <c r="E141" s="52">
        <v>130</v>
      </c>
      <c r="F141" s="52" t="s">
        <v>31</v>
      </c>
      <c r="G141" s="52" t="s">
        <v>31</v>
      </c>
      <c r="H141" s="35" t="s">
        <v>111</v>
      </c>
      <c r="I141" s="35" t="s">
        <v>33</v>
      </c>
      <c r="J141" s="36">
        <f>J142</f>
        <v>0</v>
      </c>
    </row>
    <row r="142" spans="1:10" s="25" customFormat="1" ht="33" hidden="1">
      <c r="A142" s="34" t="s">
        <v>6</v>
      </c>
      <c r="B142" s="52">
        <v>70</v>
      </c>
      <c r="C142" s="52">
        <v>0</v>
      </c>
      <c r="D142" s="52" t="s">
        <v>126</v>
      </c>
      <c r="E142" s="52">
        <v>130</v>
      </c>
      <c r="F142" s="52" t="s">
        <v>31</v>
      </c>
      <c r="G142" s="52" t="s">
        <v>31</v>
      </c>
      <c r="H142" s="35" t="s">
        <v>111</v>
      </c>
      <c r="I142" s="35" t="s">
        <v>34</v>
      </c>
      <c r="J142" s="36">
        <f>J143</f>
        <v>0</v>
      </c>
    </row>
    <row r="143" spans="1:10" ht="33" hidden="1">
      <c r="A143" s="34" t="s">
        <v>49</v>
      </c>
      <c r="B143" s="52">
        <v>70</v>
      </c>
      <c r="C143" s="52">
        <v>0</v>
      </c>
      <c r="D143" s="52" t="s">
        <v>126</v>
      </c>
      <c r="E143" s="52">
        <v>130</v>
      </c>
      <c r="F143" s="52" t="s">
        <v>31</v>
      </c>
      <c r="G143" s="52" t="s">
        <v>31</v>
      </c>
      <c r="H143" s="35" t="s">
        <v>111</v>
      </c>
      <c r="I143" s="35" t="s">
        <v>48</v>
      </c>
      <c r="J143" s="36"/>
    </row>
    <row r="144" spans="1:10" ht="16.5">
      <c r="A144" s="34" t="s">
        <v>24</v>
      </c>
      <c r="B144" s="52">
        <v>70</v>
      </c>
      <c r="C144" s="52">
        <v>0</v>
      </c>
      <c r="D144" s="52" t="s">
        <v>126</v>
      </c>
      <c r="E144" s="52">
        <v>130</v>
      </c>
      <c r="F144" s="35" t="s">
        <v>133</v>
      </c>
      <c r="G144" s="35" t="s">
        <v>127</v>
      </c>
      <c r="H144" s="35" t="s">
        <v>164</v>
      </c>
      <c r="I144" s="35"/>
      <c r="J144" s="36">
        <f>J147+J150+J152</f>
        <v>6200000</v>
      </c>
    </row>
    <row r="145" spans="1:10" ht="33" hidden="1">
      <c r="A145" s="34" t="s">
        <v>5</v>
      </c>
      <c r="B145" s="52">
        <v>70</v>
      </c>
      <c r="C145" s="52">
        <v>0</v>
      </c>
      <c r="D145" s="52" t="s">
        <v>126</v>
      </c>
      <c r="E145" s="52">
        <v>130</v>
      </c>
      <c r="F145" s="52" t="s">
        <v>133</v>
      </c>
      <c r="G145" s="52" t="s">
        <v>127</v>
      </c>
      <c r="H145" s="35" t="s">
        <v>65</v>
      </c>
      <c r="I145" s="35" t="s">
        <v>33</v>
      </c>
      <c r="J145" s="36">
        <f>J146</f>
        <v>0</v>
      </c>
    </row>
    <row r="146" spans="1:10" ht="33" hidden="1">
      <c r="A146" s="34" t="s">
        <v>6</v>
      </c>
      <c r="B146" s="52">
        <v>70</v>
      </c>
      <c r="C146" s="52">
        <v>0</v>
      </c>
      <c r="D146" s="52" t="s">
        <v>126</v>
      </c>
      <c r="E146" s="52">
        <v>130</v>
      </c>
      <c r="F146" s="52" t="s">
        <v>133</v>
      </c>
      <c r="G146" s="52" t="s">
        <v>127</v>
      </c>
      <c r="H146" s="35" t="s">
        <v>65</v>
      </c>
      <c r="I146" s="35" t="s">
        <v>34</v>
      </c>
      <c r="J146" s="36">
        <f>J147</f>
        <v>0</v>
      </c>
    </row>
    <row r="147" spans="1:10" ht="33" hidden="1">
      <c r="A147" s="34" t="s">
        <v>49</v>
      </c>
      <c r="B147" s="52">
        <v>70</v>
      </c>
      <c r="C147" s="52">
        <v>0</v>
      </c>
      <c r="D147" s="52" t="s">
        <v>126</v>
      </c>
      <c r="E147" s="52">
        <v>130</v>
      </c>
      <c r="F147" s="52" t="s">
        <v>133</v>
      </c>
      <c r="G147" s="52" t="s">
        <v>127</v>
      </c>
      <c r="H147" s="35" t="s">
        <v>65</v>
      </c>
      <c r="I147" s="35" t="s">
        <v>48</v>
      </c>
      <c r="J147" s="36"/>
    </row>
    <row r="148" spans="1:10" ht="49.5" hidden="1">
      <c r="A148" s="34" t="s">
        <v>53</v>
      </c>
      <c r="B148" s="52">
        <v>70</v>
      </c>
      <c r="C148" s="52">
        <v>0</v>
      </c>
      <c r="D148" s="52" t="s">
        <v>126</v>
      </c>
      <c r="E148" s="52">
        <v>130</v>
      </c>
      <c r="F148" s="52" t="s">
        <v>133</v>
      </c>
      <c r="G148" s="52" t="s">
        <v>127</v>
      </c>
      <c r="H148" s="35" t="s">
        <v>65</v>
      </c>
      <c r="I148" s="35" t="s">
        <v>51</v>
      </c>
      <c r="J148" s="36">
        <f>J149</f>
        <v>0</v>
      </c>
    </row>
    <row r="149" spans="1:10" ht="16.5" hidden="1">
      <c r="A149" s="34" t="s">
        <v>97</v>
      </c>
      <c r="B149" s="52">
        <v>70</v>
      </c>
      <c r="C149" s="52">
        <v>0</v>
      </c>
      <c r="D149" s="52" t="s">
        <v>126</v>
      </c>
      <c r="E149" s="52">
        <v>130</v>
      </c>
      <c r="F149" s="52" t="s">
        <v>133</v>
      </c>
      <c r="G149" s="52" t="s">
        <v>127</v>
      </c>
      <c r="H149" s="35" t="s">
        <v>65</v>
      </c>
      <c r="I149" s="35" t="s">
        <v>96</v>
      </c>
      <c r="J149" s="36">
        <f>J150</f>
        <v>0</v>
      </c>
    </row>
    <row r="150" spans="1:10" ht="33" hidden="1">
      <c r="A150" s="34" t="s">
        <v>98</v>
      </c>
      <c r="B150" s="52">
        <v>70</v>
      </c>
      <c r="C150" s="52">
        <v>0</v>
      </c>
      <c r="D150" s="52" t="s">
        <v>126</v>
      </c>
      <c r="E150" s="52">
        <v>130</v>
      </c>
      <c r="F150" s="52" t="s">
        <v>133</v>
      </c>
      <c r="G150" s="52" t="s">
        <v>127</v>
      </c>
      <c r="H150" s="35" t="s">
        <v>65</v>
      </c>
      <c r="I150" s="35" t="s">
        <v>52</v>
      </c>
      <c r="J150" s="36"/>
    </row>
    <row r="151" spans="1:10" ht="16.5">
      <c r="A151" s="34" t="s">
        <v>7</v>
      </c>
      <c r="B151" s="52">
        <v>70</v>
      </c>
      <c r="C151" s="52">
        <v>0</v>
      </c>
      <c r="D151" s="52" t="s">
        <v>126</v>
      </c>
      <c r="E151" s="52">
        <v>130</v>
      </c>
      <c r="F151" s="35" t="s">
        <v>133</v>
      </c>
      <c r="G151" s="35" t="s">
        <v>127</v>
      </c>
      <c r="H151" s="35" t="s">
        <v>164</v>
      </c>
      <c r="I151" s="35">
        <v>800</v>
      </c>
      <c r="J151" s="36">
        <f>J152</f>
        <v>6200000</v>
      </c>
    </row>
    <row r="152" spans="1:10" ht="49.5">
      <c r="A152" s="34" t="s">
        <v>18</v>
      </c>
      <c r="B152" s="52">
        <v>70</v>
      </c>
      <c r="C152" s="52">
        <v>0</v>
      </c>
      <c r="D152" s="52" t="s">
        <v>126</v>
      </c>
      <c r="E152" s="52">
        <v>130</v>
      </c>
      <c r="F152" s="35" t="s">
        <v>133</v>
      </c>
      <c r="G152" s="35" t="s">
        <v>127</v>
      </c>
      <c r="H152" s="35" t="s">
        <v>164</v>
      </c>
      <c r="I152" s="35">
        <v>810</v>
      </c>
      <c r="J152" s="36">
        <v>6200000</v>
      </c>
    </row>
    <row r="153" spans="1:10" ht="33">
      <c r="A153" s="34" t="s">
        <v>113</v>
      </c>
      <c r="B153" s="52">
        <v>70</v>
      </c>
      <c r="C153" s="52">
        <v>0</v>
      </c>
      <c r="D153" s="52" t="s">
        <v>126</v>
      </c>
      <c r="E153" s="52">
        <v>130</v>
      </c>
      <c r="F153" s="35" t="s">
        <v>133</v>
      </c>
      <c r="G153" s="35" t="s">
        <v>127</v>
      </c>
      <c r="H153" s="35" t="s">
        <v>165</v>
      </c>
      <c r="I153" s="35"/>
      <c r="J153" s="36">
        <f>J154</f>
        <v>1600000</v>
      </c>
    </row>
    <row r="154" spans="1:10" ht="16.5">
      <c r="A154" s="34" t="s">
        <v>7</v>
      </c>
      <c r="B154" s="52">
        <v>70</v>
      </c>
      <c r="C154" s="52">
        <v>0</v>
      </c>
      <c r="D154" s="52" t="s">
        <v>126</v>
      </c>
      <c r="E154" s="52">
        <v>130</v>
      </c>
      <c r="F154" s="35" t="s">
        <v>133</v>
      </c>
      <c r="G154" s="35" t="s">
        <v>127</v>
      </c>
      <c r="H154" s="35" t="s">
        <v>165</v>
      </c>
      <c r="I154" s="35">
        <v>800</v>
      </c>
      <c r="J154" s="36">
        <f>J155</f>
        <v>1600000</v>
      </c>
    </row>
    <row r="155" spans="1:10" ht="49.5">
      <c r="A155" s="34" t="s">
        <v>18</v>
      </c>
      <c r="B155" s="52">
        <v>70</v>
      </c>
      <c r="C155" s="52">
        <v>0</v>
      </c>
      <c r="D155" s="52" t="s">
        <v>126</v>
      </c>
      <c r="E155" s="52">
        <v>130</v>
      </c>
      <c r="F155" s="35" t="s">
        <v>133</v>
      </c>
      <c r="G155" s="35" t="s">
        <v>127</v>
      </c>
      <c r="H155" s="35" t="s">
        <v>165</v>
      </c>
      <c r="I155" s="35">
        <v>810</v>
      </c>
      <c r="J155" s="36">
        <v>1600000</v>
      </c>
    </row>
    <row r="156" spans="1:11" ht="49.5">
      <c r="A156" s="34" t="s">
        <v>121</v>
      </c>
      <c r="B156" s="52">
        <v>70</v>
      </c>
      <c r="C156" s="52">
        <v>0</v>
      </c>
      <c r="D156" s="52" t="s">
        <v>126</v>
      </c>
      <c r="E156" s="52">
        <v>130</v>
      </c>
      <c r="F156" s="35" t="s">
        <v>133</v>
      </c>
      <c r="G156" s="35" t="s">
        <v>127</v>
      </c>
      <c r="H156" s="35" t="s">
        <v>166</v>
      </c>
      <c r="I156" s="35"/>
      <c r="J156" s="36">
        <f>J157</f>
        <v>300000</v>
      </c>
      <c r="K156" s="1"/>
    </row>
    <row r="157" spans="1:11" ht="16.5">
      <c r="A157" s="34" t="s">
        <v>7</v>
      </c>
      <c r="B157" s="52">
        <v>70</v>
      </c>
      <c r="C157" s="52">
        <v>0</v>
      </c>
      <c r="D157" s="52" t="s">
        <v>126</v>
      </c>
      <c r="E157" s="52">
        <v>130</v>
      </c>
      <c r="F157" s="35" t="s">
        <v>133</v>
      </c>
      <c r="G157" s="35" t="s">
        <v>127</v>
      </c>
      <c r="H157" s="35" t="s">
        <v>166</v>
      </c>
      <c r="I157" s="35">
        <v>800</v>
      </c>
      <c r="J157" s="36">
        <f>J158</f>
        <v>300000</v>
      </c>
      <c r="K157" s="1"/>
    </row>
    <row r="158" spans="1:11" ht="49.5">
      <c r="A158" s="34" t="s">
        <v>18</v>
      </c>
      <c r="B158" s="52">
        <v>70</v>
      </c>
      <c r="C158" s="52">
        <v>0</v>
      </c>
      <c r="D158" s="52" t="s">
        <v>126</v>
      </c>
      <c r="E158" s="52">
        <v>130</v>
      </c>
      <c r="F158" s="35" t="s">
        <v>133</v>
      </c>
      <c r="G158" s="35" t="s">
        <v>127</v>
      </c>
      <c r="H158" s="35" t="s">
        <v>166</v>
      </c>
      <c r="I158" s="35">
        <v>810</v>
      </c>
      <c r="J158" s="36">
        <v>300000</v>
      </c>
      <c r="K158" s="1"/>
    </row>
    <row r="159" spans="1:10" s="25" customFormat="1" ht="16.5">
      <c r="A159" s="34" t="s">
        <v>66</v>
      </c>
      <c r="B159" s="52">
        <v>70</v>
      </c>
      <c r="C159" s="52">
        <v>0</v>
      </c>
      <c r="D159" s="52" t="s">
        <v>126</v>
      </c>
      <c r="E159" s="52">
        <v>130</v>
      </c>
      <c r="F159" s="35" t="s">
        <v>133</v>
      </c>
      <c r="G159" s="35" t="s">
        <v>127</v>
      </c>
      <c r="H159" s="35" t="s">
        <v>167</v>
      </c>
      <c r="I159" s="35"/>
      <c r="J159" s="36">
        <f>J160</f>
        <v>490000</v>
      </c>
    </row>
    <row r="160" spans="1:10" s="25" customFormat="1" ht="16.5">
      <c r="A160" s="34" t="s">
        <v>7</v>
      </c>
      <c r="B160" s="52">
        <v>70</v>
      </c>
      <c r="C160" s="52">
        <v>0</v>
      </c>
      <c r="D160" s="52" t="s">
        <v>126</v>
      </c>
      <c r="E160" s="52">
        <v>130</v>
      </c>
      <c r="F160" s="35" t="s">
        <v>133</v>
      </c>
      <c r="G160" s="35" t="s">
        <v>127</v>
      </c>
      <c r="H160" s="35" t="s">
        <v>167</v>
      </c>
      <c r="I160" s="35">
        <v>800</v>
      </c>
      <c r="J160" s="36">
        <f>J161</f>
        <v>490000</v>
      </c>
    </row>
    <row r="161" spans="1:10" s="25" customFormat="1" ht="49.5">
      <c r="A161" s="34" t="s">
        <v>18</v>
      </c>
      <c r="B161" s="52">
        <v>70</v>
      </c>
      <c r="C161" s="52">
        <v>0</v>
      </c>
      <c r="D161" s="52" t="s">
        <v>126</v>
      </c>
      <c r="E161" s="52">
        <v>130</v>
      </c>
      <c r="F161" s="35" t="s">
        <v>133</v>
      </c>
      <c r="G161" s="35" t="s">
        <v>127</v>
      </c>
      <c r="H161" s="35" t="s">
        <v>167</v>
      </c>
      <c r="I161" s="35">
        <v>810</v>
      </c>
      <c r="J161" s="36">
        <v>490000</v>
      </c>
    </row>
    <row r="162" spans="1:10" s="25" customFormat="1" ht="16.5">
      <c r="A162" s="34" t="s">
        <v>67</v>
      </c>
      <c r="B162" s="52">
        <v>70</v>
      </c>
      <c r="C162" s="52">
        <v>0</v>
      </c>
      <c r="D162" s="52" t="s">
        <v>126</v>
      </c>
      <c r="E162" s="52">
        <v>130</v>
      </c>
      <c r="F162" s="35" t="s">
        <v>133</v>
      </c>
      <c r="G162" s="35" t="s">
        <v>127</v>
      </c>
      <c r="H162" s="35" t="s">
        <v>168</v>
      </c>
      <c r="I162" s="35"/>
      <c r="J162" s="36">
        <f>J163</f>
        <v>230000</v>
      </c>
    </row>
    <row r="163" spans="1:10" s="25" customFormat="1" ht="16.5">
      <c r="A163" s="34" t="s">
        <v>7</v>
      </c>
      <c r="B163" s="52">
        <v>70</v>
      </c>
      <c r="C163" s="52">
        <v>0</v>
      </c>
      <c r="D163" s="52" t="s">
        <v>126</v>
      </c>
      <c r="E163" s="52">
        <v>130</v>
      </c>
      <c r="F163" s="35" t="s">
        <v>133</v>
      </c>
      <c r="G163" s="35" t="s">
        <v>127</v>
      </c>
      <c r="H163" s="35" t="s">
        <v>168</v>
      </c>
      <c r="I163" s="35">
        <v>800</v>
      </c>
      <c r="J163" s="36">
        <f>J164</f>
        <v>230000</v>
      </c>
    </row>
    <row r="164" spans="1:10" s="25" customFormat="1" ht="49.5">
      <c r="A164" s="34" t="s">
        <v>18</v>
      </c>
      <c r="B164" s="52">
        <v>70</v>
      </c>
      <c r="C164" s="52">
        <v>0</v>
      </c>
      <c r="D164" s="52" t="s">
        <v>126</v>
      </c>
      <c r="E164" s="52">
        <v>130</v>
      </c>
      <c r="F164" s="35" t="s">
        <v>133</v>
      </c>
      <c r="G164" s="35" t="s">
        <v>127</v>
      </c>
      <c r="H164" s="35" t="s">
        <v>168</v>
      </c>
      <c r="I164" s="35">
        <v>810</v>
      </c>
      <c r="J164" s="36">
        <v>230000</v>
      </c>
    </row>
    <row r="165" spans="1:10" s="25" customFormat="1" ht="16.5">
      <c r="A165" s="34" t="s">
        <v>35</v>
      </c>
      <c r="B165" s="52">
        <v>70</v>
      </c>
      <c r="C165" s="52">
        <v>0</v>
      </c>
      <c r="D165" s="52" t="s">
        <v>126</v>
      </c>
      <c r="E165" s="52">
        <v>130</v>
      </c>
      <c r="F165" s="35" t="s">
        <v>133</v>
      </c>
      <c r="G165" s="35" t="s">
        <v>127</v>
      </c>
      <c r="H165" s="35" t="s">
        <v>169</v>
      </c>
      <c r="I165" s="35"/>
      <c r="J165" s="36">
        <f>J169+J166</f>
        <v>1903095</v>
      </c>
    </row>
    <row r="166" spans="1:10" s="25" customFormat="1" ht="33">
      <c r="A166" s="34" t="s">
        <v>5</v>
      </c>
      <c r="B166" s="52">
        <v>70</v>
      </c>
      <c r="C166" s="52">
        <v>0</v>
      </c>
      <c r="D166" s="52" t="s">
        <v>126</v>
      </c>
      <c r="E166" s="52">
        <v>130</v>
      </c>
      <c r="F166" s="35" t="s">
        <v>133</v>
      </c>
      <c r="G166" s="35" t="s">
        <v>127</v>
      </c>
      <c r="H166" s="35" t="s">
        <v>169</v>
      </c>
      <c r="I166" s="35" t="s">
        <v>33</v>
      </c>
      <c r="J166" s="36">
        <f>J167</f>
        <v>65000</v>
      </c>
    </row>
    <row r="167" spans="1:10" s="25" customFormat="1" ht="33">
      <c r="A167" s="34" t="s">
        <v>6</v>
      </c>
      <c r="B167" s="52">
        <v>70</v>
      </c>
      <c r="C167" s="52">
        <v>0</v>
      </c>
      <c r="D167" s="52" t="s">
        <v>126</v>
      </c>
      <c r="E167" s="52">
        <v>130</v>
      </c>
      <c r="F167" s="35" t="s">
        <v>133</v>
      </c>
      <c r="G167" s="35" t="s">
        <v>127</v>
      </c>
      <c r="H167" s="35" t="s">
        <v>169</v>
      </c>
      <c r="I167" s="35" t="s">
        <v>34</v>
      </c>
      <c r="J167" s="36">
        <v>65000</v>
      </c>
    </row>
    <row r="168" spans="1:10" s="25" customFormat="1" ht="33" hidden="1">
      <c r="A168" s="34" t="s">
        <v>49</v>
      </c>
      <c r="B168" s="52">
        <v>70</v>
      </c>
      <c r="C168" s="52">
        <v>0</v>
      </c>
      <c r="D168" s="52" t="s">
        <v>126</v>
      </c>
      <c r="E168" s="52">
        <v>130</v>
      </c>
      <c r="F168" s="35" t="s">
        <v>133</v>
      </c>
      <c r="G168" s="35" t="s">
        <v>127</v>
      </c>
      <c r="H168" s="35" t="s">
        <v>169</v>
      </c>
      <c r="I168" s="35" t="s">
        <v>48</v>
      </c>
      <c r="J168" s="36">
        <v>65000</v>
      </c>
    </row>
    <row r="169" spans="1:10" s="25" customFormat="1" ht="16.5">
      <c r="A169" s="34" t="s">
        <v>7</v>
      </c>
      <c r="B169" s="52">
        <v>70</v>
      </c>
      <c r="C169" s="52">
        <v>0</v>
      </c>
      <c r="D169" s="52" t="s">
        <v>126</v>
      </c>
      <c r="E169" s="52">
        <v>130</v>
      </c>
      <c r="F169" s="35" t="s">
        <v>133</v>
      </c>
      <c r="G169" s="35" t="s">
        <v>127</v>
      </c>
      <c r="H169" s="35" t="s">
        <v>169</v>
      </c>
      <c r="I169" s="35">
        <v>800</v>
      </c>
      <c r="J169" s="36">
        <f>J170</f>
        <v>1838095</v>
      </c>
    </row>
    <row r="170" spans="1:10" s="25" customFormat="1" ht="49.5">
      <c r="A170" s="34" t="s">
        <v>18</v>
      </c>
      <c r="B170" s="52">
        <v>70</v>
      </c>
      <c r="C170" s="52">
        <v>0</v>
      </c>
      <c r="D170" s="52" t="s">
        <v>126</v>
      </c>
      <c r="E170" s="52">
        <v>130</v>
      </c>
      <c r="F170" s="35" t="s">
        <v>133</v>
      </c>
      <c r="G170" s="35" t="s">
        <v>127</v>
      </c>
      <c r="H170" s="35" t="s">
        <v>169</v>
      </c>
      <c r="I170" s="35">
        <v>810</v>
      </c>
      <c r="J170" s="36">
        <v>1838095</v>
      </c>
    </row>
    <row r="171" spans="1:10" s="25" customFormat="1" ht="16.5">
      <c r="A171" s="34" t="s">
        <v>25</v>
      </c>
      <c r="B171" s="52">
        <v>70</v>
      </c>
      <c r="C171" s="52">
        <v>0</v>
      </c>
      <c r="D171" s="52" t="s">
        <v>126</v>
      </c>
      <c r="E171" s="52">
        <v>130</v>
      </c>
      <c r="F171" s="35" t="s">
        <v>133</v>
      </c>
      <c r="G171" s="35" t="s">
        <v>127</v>
      </c>
      <c r="H171" s="35" t="s">
        <v>170</v>
      </c>
      <c r="I171" s="35"/>
      <c r="J171" s="36">
        <f>J172</f>
        <v>150000</v>
      </c>
    </row>
    <row r="172" spans="1:10" s="25" customFormat="1" ht="16.5">
      <c r="A172" s="34" t="s">
        <v>7</v>
      </c>
      <c r="B172" s="52">
        <v>70</v>
      </c>
      <c r="C172" s="52">
        <v>0</v>
      </c>
      <c r="D172" s="52" t="s">
        <v>126</v>
      </c>
      <c r="E172" s="52">
        <v>130</v>
      </c>
      <c r="F172" s="35" t="s">
        <v>133</v>
      </c>
      <c r="G172" s="35" t="s">
        <v>127</v>
      </c>
      <c r="H172" s="35" t="s">
        <v>170</v>
      </c>
      <c r="I172" s="35">
        <v>800</v>
      </c>
      <c r="J172" s="36">
        <f>J173</f>
        <v>150000</v>
      </c>
    </row>
    <row r="173" spans="1:10" s="25" customFormat="1" ht="49.5">
      <c r="A173" s="34" t="s">
        <v>18</v>
      </c>
      <c r="B173" s="52">
        <v>70</v>
      </c>
      <c r="C173" s="52">
        <v>0</v>
      </c>
      <c r="D173" s="52" t="s">
        <v>126</v>
      </c>
      <c r="E173" s="52">
        <v>130</v>
      </c>
      <c r="F173" s="35" t="s">
        <v>133</v>
      </c>
      <c r="G173" s="35" t="s">
        <v>127</v>
      </c>
      <c r="H173" s="35" t="s">
        <v>170</v>
      </c>
      <c r="I173" s="35">
        <v>810</v>
      </c>
      <c r="J173" s="36">
        <v>150000</v>
      </c>
    </row>
    <row r="174" spans="1:10" ht="33">
      <c r="A174" s="34" t="s">
        <v>211</v>
      </c>
      <c r="B174" s="52">
        <v>70</v>
      </c>
      <c r="C174" s="52">
        <v>0</v>
      </c>
      <c r="D174" s="52" t="s">
        <v>126</v>
      </c>
      <c r="E174" s="52">
        <v>130</v>
      </c>
      <c r="F174" s="35" t="s">
        <v>133</v>
      </c>
      <c r="G174" s="35" t="s">
        <v>127</v>
      </c>
      <c r="H174" s="35" t="s">
        <v>213</v>
      </c>
      <c r="I174" s="35"/>
      <c r="J174" s="36">
        <f>J175</f>
        <v>400000</v>
      </c>
    </row>
    <row r="175" spans="1:10" ht="16.5">
      <c r="A175" s="34" t="s">
        <v>7</v>
      </c>
      <c r="B175" s="52">
        <v>70</v>
      </c>
      <c r="C175" s="52">
        <v>0</v>
      </c>
      <c r="D175" s="52" t="s">
        <v>126</v>
      </c>
      <c r="E175" s="52">
        <v>130</v>
      </c>
      <c r="F175" s="35" t="s">
        <v>133</v>
      </c>
      <c r="G175" s="35" t="s">
        <v>127</v>
      </c>
      <c r="H175" s="35" t="s">
        <v>213</v>
      </c>
      <c r="I175" s="35">
        <v>800</v>
      </c>
      <c r="J175" s="36">
        <f>J176</f>
        <v>400000</v>
      </c>
    </row>
    <row r="176" spans="1:10" ht="49.5">
      <c r="A176" s="34" t="s">
        <v>18</v>
      </c>
      <c r="B176" s="52">
        <v>70</v>
      </c>
      <c r="C176" s="52">
        <v>0</v>
      </c>
      <c r="D176" s="52" t="s">
        <v>126</v>
      </c>
      <c r="E176" s="52">
        <v>130</v>
      </c>
      <c r="F176" s="35" t="s">
        <v>133</v>
      </c>
      <c r="G176" s="35" t="s">
        <v>127</v>
      </c>
      <c r="H176" s="35" t="s">
        <v>213</v>
      </c>
      <c r="I176" s="35">
        <v>810</v>
      </c>
      <c r="J176" s="36">
        <v>400000</v>
      </c>
    </row>
    <row r="177" spans="1:10" ht="49.5">
      <c r="A177" s="34" t="s">
        <v>212</v>
      </c>
      <c r="B177" s="52">
        <v>70</v>
      </c>
      <c r="C177" s="52">
        <v>0</v>
      </c>
      <c r="D177" s="52" t="s">
        <v>126</v>
      </c>
      <c r="E177" s="52">
        <v>130</v>
      </c>
      <c r="F177" s="35" t="s">
        <v>133</v>
      </c>
      <c r="G177" s="35" t="s">
        <v>127</v>
      </c>
      <c r="H177" s="35" t="s">
        <v>214</v>
      </c>
      <c r="I177" s="35"/>
      <c r="J177" s="36">
        <f>J178</f>
        <v>750000</v>
      </c>
    </row>
    <row r="178" spans="1:10" ht="16.5">
      <c r="A178" s="34" t="s">
        <v>7</v>
      </c>
      <c r="B178" s="52">
        <v>70</v>
      </c>
      <c r="C178" s="52">
        <v>0</v>
      </c>
      <c r="D178" s="52" t="s">
        <v>126</v>
      </c>
      <c r="E178" s="52">
        <v>130</v>
      </c>
      <c r="F178" s="35" t="s">
        <v>133</v>
      </c>
      <c r="G178" s="35" t="s">
        <v>127</v>
      </c>
      <c r="H178" s="35" t="s">
        <v>214</v>
      </c>
      <c r="I178" s="35">
        <v>800</v>
      </c>
      <c r="J178" s="36">
        <f>J179</f>
        <v>750000</v>
      </c>
    </row>
    <row r="179" spans="1:10" ht="50.25" thickBot="1">
      <c r="A179" s="34" t="s">
        <v>18</v>
      </c>
      <c r="B179" s="52">
        <v>70</v>
      </c>
      <c r="C179" s="52">
        <v>0</v>
      </c>
      <c r="D179" s="52" t="s">
        <v>126</v>
      </c>
      <c r="E179" s="52">
        <v>130</v>
      </c>
      <c r="F179" s="35" t="s">
        <v>133</v>
      </c>
      <c r="G179" s="35" t="s">
        <v>127</v>
      </c>
      <c r="H179" s="35" t="s">
        <v>214</v>
      </c>
      <c r="I179" s="35">
        <v>810</v>
      </c>
      <c r="J179" s="36">
        <v>750000</v>
      </c>
    </row>
    <row r="180" spans="1:10" s="25" customFormat="1" ht="17.25" thickBot="1">
      <c r="A180" s="27" t="s">
        <v>26</v>
      </c>
      <c r="B180" s="50">
        <v>70</v>
      </c>
      <c r="C180" s="50">
        <v>0</v>
      </c>
      <c r="D180" s="50" t="s">
        <v>126</v>
      </c>
      <c r="E180" s="50">
        <v>130</v>
      </c>
      <c r="F180" s="28" t="s">
        <v>135</v>
      </c>
      <c r="G180" s="28" t="s">
        <v>126</v>
      </c>
      <c r="H180" s="28"/>
      <c r="I180" s="28"/>
      <c r="J180" s="30">
        <f>J181+J186</f>
        <v>218832</v>
      </c>
    </row>
    <row r="181" spans="1:10" ht="16.5">
      <c r="A181" s="31" t="s">
        <v>27</v>
      </c>
      <c r="B181" s="51">
        <v>70</v>
      </c>
      <c r="C181" s="51">
        <v>0</v>
      </c>
      <c r="D181" s="51" t="s">
        <v>126</v>
      </c>
      <c r="E181" s="51">
        <v>130</v>
      </c>
      <c r="F181" s="32" t="s">
        <v>135</v>
      </c>
      <c r="G181" s="32" t="s">
        <v>125</v>
      </c>
      <c r="H181" s="32"/>
      <c r="I181" s="32"/>
      <c r="J181" s="33">
        <f>J182</f>
        <v>218832</v>
      </c>
    </row>
    <row r="182" spans="1:10" ht="16.5">
      <c r="A182" s="34" t="s">
        <v>90</v>
      </c>
      <c r="B182" s="52">
        <v>70</v>
      </c>
      <c r="C182" s="52">
        <v>0</v>
      </c>
      <c r="D182" s="52" t="s">
        <v>126</v>
      </c>
      <c r="E182" s="52">
        <v>130</v>
      </c>
      <c r="F182" s="35" t="s">
        <v>135</v>
      </c>
      <c r="G182" s="35" t="s">
        <v>125</v>
      </c>
      <c r="H182" s="35" t="s">
        <v>146</v>
      </c>
      <c r="I182" s="35"/>
      <c r="J182" s="36">
        <f>J183</f>
        <v>218832</v>
      </c>
    </row>
    <row r="183" spans="1:10" ht="16.5">
      <c r="A183" s="34" t="s">
        <v>28</v>
      </c>
      <c r="B183" s="52">
        <v>70</v>
      </c>
      <c r="C183" s="52">
        <v>0</v>
      </c>
      <c r="D183" s="52" t="s">
        <v>126</v>
      </c>
      <c r="E183" s="52">
        <v>130</v>
      </c>
      <c r="F183" s="35" t="s">
        <v>135</v>
      </c>
      <c r="G183" s="35" t="s">
        <v>125</v>
      </c>
      <c r="H183" s="35" t="s">
        <v>146</v>
      </c>
      <c r="I183" s="35">
        <v>300</v>
      </c>
      <c r="J183" s="36">
        <f>J184</f>
        <v>218832</v>
      </c>
    </row>
    <row r="184" spans="1:10" ht="49.5">
      <c r="A184" s="37" t="s">
        <v>44</v>
      </c>
      <c r="B184" s="53">
        <v>70</v>
      </c>
      <c r="C184" s="53">
        <v>0</v>
      </c>
      <c r="D184" s="53" t="s">
        <v>126</v>
      </c>
      <c r="E184" s="53">
        <v>130</v>
      </c>
      <c r="F184" s="35" t="s">
        <v>135</v>
      </c>
      <c r="G184" s="35" t="s">
        <v>125</v>
      </c>
      <c r="H184" s="35" t="s">
        <v>146</v>
      </c>
      <c r="I184" s="35" t="s">
        <v>42</v>
      </c>
      <c r="J184" s="36">
        <v>218832</v>
      </c>
    </row>
    <row r="185" spans="1:10" ht="0.75" customHeight="1" thickBot="1">
      <c r="A185" s="37" t="s">
        <v>45</v>
      </c>
      <c r="B185" s="53">
        <v>70</v>
      </c>
      <c r="C185" s="53">
        <v>0</v>
      </c>
      <c r="D185" s="53" t="s">
        <v>126</v>
      </c>
      <c r="E185" s="53">
        <v>130</v>
      </c>
      <c r="F185" s="35" t="s">
        <v>135</v>
      </c>
      <c r="G185" s="35" t="s">
        <v>125</v>
      </c>
      <c r="H185" s="35" t="s">
        <v>61</v>
      </c>
      <c r="I185" s="35" t="s">
        <v>43</v>
      </c>
      <c r="J185" s="36">
        <f>313125-94293</f>
        <v>218832</v>
      </c>
    </row>
    <row r="186" spans="1:10" ht="0.75" customHeight="1" hidden="1" thickBot="1">
      <c r="A186" s="23" t="s">
        <v>55</v>
      </c>
      <c r="B186" s="60">
        <v>70</v>
      </c>
      <c r="C186" s="60">
        <v>0</v>
      </c>
      <c r="D186" s="60" t="s">
        <v>126</v>
      </c>
      <c r="E186" s="60">
        <v>130</v>
      </c>
      <c r="F186" s="8" t="s">
        <v>54</v>
      </c>
      <c r="G186" s="8" t="s">
        <v>54</v>
      </c>
      <c r="H186" s="8"/>
      <c r="I186" s="8"/>
      <c r="J186" s="21">
        <f>J187</f>
        <v>0</v>
      </c>
    </row>
    <row r="187" spans="1:10" ht="17.25" hidden="1" thickBot="1">
      <c r="A187" s="9" t="s">
        <v>13</v>
      </c>
      <c r="B187" s="17">
        <v>70</v>
      </c>
      <c r="C187" s="17">
        <v>0</v>
      </c>
      <c r="D187" s="17" t="s">
        <v>126</v>
      </c>
      <c r="E187" s="17">
        <v>130</v>
      </c>
      <c r="F187" s="10" t="s">
        <v>54</v>
      </c>
      <c r="G187" s="10" t="s">
        <v>54</v>
      </c>
      <c r="H187" s="10"/>
      <c r="I187" s="10"/>
      <c r="J187" s="19">
        <f>J188</f>
        <v>0</v>
      </c>
    </row>
    <row r="188" spans="1:10" ht="17.25" hidden="1" thickBot="1">
      <c r="A188" s="9" t="s">
        <v>28</v>
      </c>
      <c r="B188" s="17">
        <v>70</v>
      </c>
      <c r="C188" s="17">
        <v>0</v>
      </c>
      <c r="D188" s="17" t="s">
        <v>126</v>
      </c>
      <c r="E188" s="17">
        <v>130</v>
      </c>
      <c r="F188" s="10" t="s">
        <v>54</v>
      </c>
      <c r="G188" s="10" t="s">
        <v>54</v>
      </c>
      <c r="H188" s="10"/>
      <c r="I188" s="10">
        <v>300</v>
      </c>
      <c r="J188" s="19">
        <f>J189</f>
        <v>0</v>
      </c>
    </row>
    <row r="189" spans="1:10" ht="50.25" hidden="1" thickBot="1">
      <c r="A189" s="11" t="s">
        <v>44</v>
      </c>
      <c r="B189" s="24">
        <v>70</v>
      </c>
      <c r="C189" s="24">
        <v>0</v>
      </c>
      <c r="D189" s="24" t="s">
        <v>126</v>
      </c>
      <c r="E189" s="24">
        <v>130</v>
      </c>
      <c r="F189" s="10" t="s">
        <v>54</v>
      </c>
      <c r="G189" s="10" t="s">
        <v>54</v>
      </c>
      <c r="H189" s="10"/>
      <c r="I189" s="10" t="s">
        <v>42</v>
      </c>
      <c r="J189" s="19">
        <f>J190</f>
        <v>0</v>
      </c>
    </row>
    <row r="190" spans="1:10" ht="50.25" hidden="1" thickBot="1">
      <c r="A190" s="11" t="s">
        <v>45</v>
      </c>
      <c r="B190" s="24">
        <v>70</v>
      </c>
      <c r="C190" s="24">
        <v>0</v>
      </c>
      <c r="D190" s="24" t="s">
        <v>126</v>
      </c>
      <c r="E190" s="24">
        <v>130</v>
      </c>
      <c r="F190" s="10" t="s">
        <v>54</v>
      </c>
      <c r="G190" s="10" t="s">
        <v>54</v>
      </c>
      <c r="H190" s="10"/>
      <c r="I190" s="10" t="s">
        <v>43</v>
      </c>
      <c r="J190" s="19"/>
    </row>
    <row r="191" spans="1:11" ht="17.25" thickBot="1">
      <c r="A191" s="12" t="s">
        <v>29</v>
      </c>
      <c r="B191" s="18">
        <v>70</v>
      </c>
      <c r="C191" s="18">
        <v>0</v>
      </c>
      <c r="D191" s="18" t="s">
        <v>126</v>
      </c>
      <c r="E191" s="18"/>
      <c r="F191" s="13"/>
      <c r="G191" s="13"/>
      <c r="H191" s="13"/>
      <c r="I191" s="13"/>
      <c r="J191" s="22">
        <f>J9+J27</f>
        <v>38395311.7</v>
      </c>
      <c r="K191" s="25">
        <f>SUM(K9:K185)</f>
        <v>0</v>
      </c>
    </row>
    <row r="193" ht="16.5">
      <c r="J193" s="26">
        <v>38395311.7</v>
      </c>
    </row>
    <row r="194" ht="16.5">
      <c r="J194" s="70">
        <f>J191-J193</f>
        <v>0</v>
      </c>
    </row>
    <row r="195" ht="16.5">
      <c r="J195" s="26"/>
    </row>
  </sheetData>
  <sheetProtection/>
  <mergeCells count="3">
    <mergeCell ref="F2:J2"/>
    <mergeCell ref="A3:J3"/>
    <mergeCell ref="F1:J1"/>
  </mergeCells>
  <printOptions/>
  <pageMargins left="0.7" right="0.7" top="0.75" bottom="0.75" header="0.3" footer="0.3"/>
  <pageSetup fitToHeight="0" fitToWidth="1" horizontalDpi="600" verticalDpi="600" orientation="portrait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"/>
  <sheetViews>
    <sheetView tabSelected="1" view="pageBreakPreview" zoomScaleSheetLayoutView="100" workbookViewId="0" topLeftCell="A1">
      <selection activeCell="I8" sqref="I8"/>
    </sheetView>
  </sheetViews>
  <sheetFormatPr defaultColWidth="9.00390625" defaultRowHeight="15.75"/>
  <cols>
    <col min="1" max="1" width="23.75390625" style="91" customWidth="1"/>
    <col min="2" max="2" width="4.625" style="14" customWidth="1"/>
    <col min="3" max="3" width="4.50390625" style="91" customWidth="1"/>
    <col min="4" max="4" width="4.25390625" style="91" customWidth="1"/>
    <col min="5" max="5" width="8.875" style="91" customWidth="1"/>
    <col min="6" max="6" width="4.75390625" style="91" customWidth="1"/>
    <col min="7" max="7" width="12.75390625" style="91" customWidth="1"/>
    <col min="8" max="8" width="12.75390625" style="95" customWidth="1"/>
    <col min="9" max="9" width="12.75390625" style="91" customWidth="1"/>
    <col min="10" max="16384" width="9.00390625" style="91" customWidth="1"/>
  </cols>
  <sheetData>
    <row r="1" spans="1:9" s="92" customFormat="1" ht="16.5">
      <c r="A1" s="91"/>
      <c r="B1" s="14"/>
      <c r="C1" s="91"/>
      <c r="D1" s="91"/>
      <c r="E1" s="91"/>
      <c r="F1" s="91"/>
      <c r="G1" s="91"/>
      <c r="H1" s="95"/>
      <c r="I1" s="91"/>
    </row>
    <row r="2" spans="1:9" s="92" customFormat="1" ht="31.5">
      <c r="A2" s="74" t="s">
        <v>1</v>
      </c>
      <c r="B2" s="75" t="s">
        <v>136</v>
      </c>
      <c r="C2" s="76" t="s">
        <v>124</v>
      </c>
      <c r="D2" s="76" t="s">
        <v>137</v>
      </c>
      <c r="E2" s="76" t="s">
        <v>122</v>
      </c>
      <c r="F2" s="76" t="s">
        <v>123</v>
      </c>
      <c r="G2" s="72" t="s">
        <v>199</v>
      </c>
      <c r="H2" s="73" t="s">
        <v>198</v>
      </c>
      <c r="I2" s="73" t="s">
        <v>200</v>
      </c>
    </row>
    <row r="3" spans="1:9" s="92" customFormat="1" ht="16.5">
      <c r="A3" s="97">
        <v>1</v>
      </c>
      <c r="B3" s="97">
        <v>2</v>
      </c>
      <c r="C3" s="98">
        <v>3</v>
      </c>
      <c r="D3" s="98">
        <v>4</v>
      </c>
      <c r="E3" s="98">
        <v>5</v>
      </c>
      <c r="F3" s="98">
        <v>6</v>
      </c>
      <c r="G3" s="97">
        <v>7</v>
      </c>
      <c r="H3" s="99">
        <v>8</v>
      </c>
      <c r="I3" s="97">
        <v>9</v>
      </c>
    </row>
    <row r="4" spans="1:9" s="92" customFormat="1" ht="21">
      <c r="A4" s="74" t="s">
        <v>40</v>
      </c>
      <c r="B4" s="75">
        <v>112</v>
      </c>
      <c r="C4" s="76"/>
      <c r="D4" s="76"/>
      <c r="E4" s="76"/>
      <c r="F4" s="76"/>
      <c r="G4" s="77"/>
      <c r="H4" s="96">
        <f>H5</f>
        <v>0</v>
      </c>
      <c r="I4" s="77"/>
    </row>
    <row r="5" spans="1:9" s="92" customFormat="1" ht="21">
      <c r="A5" s="74" t="s">
        <v>2</v>
      </c>
      <c r="B5" s="75">
        <v>112</v>
      </c>
      <c r="C5" s="78" t="s">
        <v>125</v>
      </c>
      <c r="D5" s="78" t="s">
        <v>126</v>
      </c>
      <c r="E5" s="75"/>
      <c r="F5" s="75"/>
      <c r="G5" s="77">
        <f>G6</f>
        <v>252410</v>
      </c>
      <c r="H5" s="77">
        <f>H6+H7</f>
        <v>0</v>
      </c>
      <c r="I5" s="77">
        <f>I6</f>
        <v>152410</v>
      </c>
    </row>
    <row r="6" spans="1:9" ht="33.75">
      <c r="A6" s="79" t="s">
        <v>6</v>
      </c>
      <c r="B6" s="80">
        <v>112</v>
      </c>
      <c r="C6" s="81" t="s">
        <v>125</v>
      </c>
      <c r="D6" s="81" t="s">
        <v>127</v>
      </c>
      <c r="E6" s="81" t="s">
        <v>172</v>
      </c>
      <c r="F6" s="81">
        <v>240</v>
      </c>
      <c r="G6" s="82">
        <v>252410</v>
      </c>
      <c r="H6" s="96">
        <v>-100000</v>
      </c>
      <c r="I6" s="82">
        <f>G6+H6</f>
        <v>152410</v>
      </c>
    </row>
    <row r="7" spans="1:9" ht="16.5">
      <c r="A7" s="79" t="s">
        <v>208</v>
      </c>
      <c r="B7" s="80">
        <v>112</v>
      </c>
      <c r="C7" s="81" t="s">
        <v>125</v>
      </c>
      <c r="D7" s="81" t="s">
        <v>127</v>
      </c>
      <c r="E7" s="81" t="s">
        <v>172</v>
      </c>
      <c r="F7" s="81" t="s">
        <v>207</v>
      </c>
      <c r="G7" s="82">
        <v>0</v>
      </c>
      <c r="H7" s="96">
        <v>100000</v>
      </c>
      <c r="I7" s="82">
        <v>100000</v>
      </c>
    </row>
    <row r="8" spans="1:9" s="92" customFormat="1" ht="21">
      <c r="A8" s="74" t="s">
        <v>41</v>
      </c>
      <c r="B8" s="75">
        <v>130</v>
      </c>
      <c r="C8" s="76"/>
      <c r="D8" s="76"/>
      <c r="E8" s="76"/>
      <c r="F8" s="76"/>
      <c r="G8" s="77"/>
      <c r="H8" s="96">
        <f>H11+H15</f>
        <v>0</v>
      </c>
      <c r="I8" s="77"/>
    </row>
    <row r="9" spans="1:9" s="92" customFormat="1" ht="21" hidden="1">
      <c r="A9" s="74" t="s">
        <v>2</v>
      </c>
      <c r="B9" s="75">
        <v>130</v>
      </c>
      <c r="C9" s="78" t="s">
        <v>125</v>
      </c>
      <c r="D9" s="78" t="s">
        <v>126</v>
      </c>
      <c r="E9" s="75"/>
      <c r="F9" s="75"/>
      <c r="G9" s="77">
        <f>G10</f>
        <v>0</v>
      </c>
      <c r="H9" s="77">
        <f>H10</f>
        <v>0</v>
      </c>
      <c r="I9" s="77">
        <f>I10</f>
        <v>0</v>
      </c>
    </row>
    <row r="10" spans="1:9" ht="90" hidden="1">
      <c r="A10" s="79" t="s">
        <v>201</v>
      </c>
      <c r="B10" s="80">
        <v>130</v>
      </c>
      <c r="C10" s="81" t="s">
        <v>125</v>
      </c>
      <c r="D10" s="81" t="s">
        <v>129</v>
      </c>
      <c r="E10" s="81" t="s">
        <v>175</v>
      </c>
      <c r="F10" s="81">
        <v>240</v>
      </c>
      <c r="G10" s="82"/>
      <c r="H10" s="96"/>
      <c r="I10" s="82"/>
    </row>
    <row r="11" spans="1:9" ht="21">
      <c r="A11" s="83" t="s">
        <v>19</v>
      </c>
      <c r="B11" s="84">
        <v>130</v>
      </c>
      <c r="C11" s="85" t="s">
        <v>130</v>
      </c>
      <c r="D11" s="85" t="s">
        <v>132</v>
      </c>
      <c r="E11" s="85"/>
      <c r="F11" s="85"/>
      <c r="G11" s="86">
        <f>G13</f>
        <v>9709601.7</v>
      </c>
      <c r="H11" s="86">
        <f>H13+H12+H14</f>
        <v>-105000</v>
      </c>
      <c r="I11" s="86">
        <f>I13</f>
        <v>10309962.7</v>
      </c>
    </row>
    <row r="12" spans="1:9" ht="56.25">
      <c r="A12" s="79" t="s">
        <v>106</v>
      </c>
      <c r="B12" s="80">
        <v>130</v>
      </c>
      <c r="C12" s="81" t="s">
        <v>130</v>
      </c>
      <c r="D12" s="81" t="s">
        <v>132</v>
      </c>
      <c r="E12" s="81" t="s">
        <v>180</v>
      </c>
      <c r="F12" s="81" t="s">
        <v>34</v>
      </c>
      <c r="G12" s="82">
        <v>781028</v>
      </c>
      <c r="H12" s="82">
        <v>-781028</v>
      </c>
      <c r="I12" s="82"/>
    </row>
    <row r="13" spans="1:9" ht="90">
      <c r="A13" s="79" t="s">
        <v>202</v>
      </c>
      <c r="B13" s="80">
        <v>130</v>
      </c>
      <c r="C13" s="81" t="s">
        <v>130</v>
      </c>
      <c r="D13" s="81" t="s">
        <v>132</v>
      </c>
      <c r="E13" s="81" t="s">
        <v>181</v>
      </c>
      <c r="F13" s="81">
        <v>240</v>
      </c>
      <c r="G13" s="82">
        <v>9709601.7</v>
      </c>
      <c r="H13" s="96">
        <v>600361</v>
      </c>
      <c r="I13" s="82">
        <f>G13+H13</f>
        <v>10309962.7</v>
      </c>
    </row>
    <row r="14" spans="1:9" ht="22.5">
      <c r="A14" s="79" t="s">
        <v>107</v>
      </c>
      <c r="B14" s="80">
        <v>130</v>
      </c>
      <c r="C14" s="81" t="s">
        <v>130</v>
      </c>
      <c r="D14" s="81" t="s">
        <v>132</v>
      </c>
      <c r="E14" s="81" t="s">
        <v>205</v>
      </c>
      <c r="F14" s="81" t="s">
        <v>48</v>
      </c>
      <c r="G14" s="82"/>
      <c r="H14" s="96">
        <v>75667</v>
      </c>
      <c r="I14" s="82">
        <f>G14+H14</f>
        <v>75667</v>
      </c>
    </row>
    <row r="15" spans="1:9" ht="16.5">
      <c r="A15" s="83" t="s">
        <v>22</v>
      </c>
      <c r="B15" s="84">
        <v>130</v>
      </c>
      <c r="C15" s="85" t="s">
        <v>133</v>
      </c>
      <c r="D15" s="85" t="s">
        <v>134</v>
      </c>
      <c r="E15" s="85"/>
      <c r="F15" s="85"/>
      <c r="G15" s="86">
        <f>G16+G17</f>
        <v>156200</v>
      </c>
      <c r="H15" s="86">
        <f>H16+H17</f>
        <v>105000</v>
      </c>
      <c r="I15" s="86">
        <f>I16+I17</f>
        <v>3605000</v>
      </c>
    </row>
    <row r="16" spans="1:9" ht="67.5">
      <c r="A16" s="79" t="s">
        <v>203</v>
      </c>
      <c r="B16" s="80">
        <v>130</v>
      </c>
      <c r="C16" s="81" t="s">
        <v>133</v>
      </c>
      <c r="D16" s="81" t="s">
        <v>134</v>
      </c>
      <c r="E16" s="81" t="s">
        <v>72</v>
      </c>
      <c r="F16" s="81" t="s">
        <v>34</v>
      </c>
      <c r="G16" s="82">
        <v>156200</v>
      </c>
      <c r="H16" s="96">
        <v>105000</v>
      </c>
      <c r="I16" s="82">
        <f>G16+H16</f>
        <v>261200</v>
      </c>
    </row>
    <row r="17" spans="1:9" ht="0.75" customHeight="1">
      <c r="A17" s="79" t="s">
        <v>204</v>
      </c>
      <c r="B17" s="80">
        <v>130</v>
      </c>
      <c r="C17" s="81" t="s">
        <v>133</v>
      </c>
      <c r="D17" s="81" t="s">
        <v>134</v>
      </c>
      <c r="E17" s="81" t="s">
        <v>185</v>
      </c>
      <c r="F17" s="81">
        <v>810</v>
      </c>
      <c r="G17" s="82"/>
      <c r="H17" s="96"/>
      <c r="I17" s="82">
        <v>3343800</v>
      </c>
    </row>
    <row r="18" spans="1:9" ht="16.5">
      <c r="A18" s="87" t="s">
        <v>29</v>
      </c>
      <c r="B18" s="88"/>
      <c r="C18" s="89"/>
      <c r="D18" s="89"/>
      <c r="E18" s="89"/>
      <c r="F18" s="89"/>
      <c r="G18" s="90"/>
      <c r="H18" s="90">
        <f>H8+H4</f>
        <v>0</v>
      </c>
      <c r="I18" s="90"/>
    </row>
    <row r="20" spans="7:9" ht="16.5">
      <c r="G20" s="93">
        <v>0</v>
      </c>
      <c r="I20" s="93">
        <v>0</v>
      </c>
    </row>
    <row r="21" spans="7:9" ht="16.5">
      <c r="G21" s="94"/>
      <c r="I21" s="94"/>
    </row>
    <row r="22" spans="7:9" ht="16.5">
      <c r="G22" s="93"/>
      <c r="I22" s="93"/>
    </row>
  </sheetData>
  <sheetProtection/>
  <printOptions/>
  <pageMargins left="0.7" right="0.7" top="0.75" bottom="0.75" header="0.3" footer="0.3"/>
  <pageSetup fitToHeight="0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 Трубчевска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Милютина</dc:creator>
  <cp:keywords/>
  <dc:description/>
  <cp:lastModifiedBy>Gorinspector</cp:lastModifiedBy>
  <cp:lastPrinted>2017-02-13T11:55:41Z</cp:lastPrinted>
  <dcterms:created xsi:type="dcterms:W3CDTF">2014-03-26T10:47:32Z</dcterms:created>
  <dcterms:modified xsi:type="dcterms:W3CDTF">2017-02-15T05:58:29Z</dcterms:modified>
  <cp:category/>
  <cp:version/>
  <cp:contentType/>
  <cp:contentStatus/>
</cp:coreProperties>
</file>